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araedema\Desktop\CHRONIC CARE LA LOUVIERE CENTRE réalisation\rapport d'activité\2019\documents finaux\"/>
    </mc:Choice>
  </mc:AlternateContent>
  <xr:revisionPtr revIDLastSave="0" documentId="13_ncr:1_{DFC3A873-7DD4-4B9D-AC46-7AFE338E250A}" xr6:coauthVersionLast="45" xr6:coauthVersionMax="45" xr10:uidLastSave="{00000000-0000-0000-0000-000000000000}"/>
  <bookViews>
    <workbookView xWindow="-110" yWindow="-110" windowWidth="19420" windowHeight="10420" firstSheet="7" activeTab="2" xr2:uid="{5C27F151-F54E-429A-8B84-B0ED69ACD8FC}"/>
  </bookViews>
  <sheets>
    <sheet name="partenaires 1.B" sheetId="17" r:id="rId1"/>
    <sheet name="management 2019" sheetId="13" r:id="rId2"/>
    <sheet name="COM 2019" sheetId="10" r:id="rId3"/>
    <sheet name="A1-suivi des actions 19" sheetId="15" r:id="rId4"/>
    <sheet name="A2-GANTT" sheetId="18" r:id="rId5"/>
    <sheet name="A4- plan de COM20-21" sheetId="7" r:id="rId6"/>
    <sheet name="plan com détails" sheetId="4" r:id="rId7"/>
    <sheet name="plan extension soignants" sheetId="6" r:id="rId8"/>
    <sheet name="prestaires touchés 2019" sheetId="12" r:id="rId9"/>
    <sheet name="menu déroulant" sheetId="11" r:id="rId10"/>
    <sheet name="critères perform SPF" sheetId="16" r:id="rId11"/>
  </sheets>
  <externalReferences>
    <externalReference r:id="rId12"/>
  </externalReferences>
  <definedNames>
    <definedName name="_xlnm._FilterDatabase" localSheetId="3" hidden="1">'A1-suivi des actions 19'!$A$1:$AB$56</definedName>
    <definedName name="_xlnm._FilterDatabase" localSheetId="5" hidden="1">'A4- plan de COM20-21'!$A$4:$A$39</definedName>
  </definedName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12" l="1"/>
  <c r="F70" i="17" l="1"/>
  <c r="AA55" i="15" l="1"/>
  <c r="AA54" i="15"/>
  <c r="AA53" i="15"/>
  <c r="AA52" i="15"/>
  <c r="AA51" i="15"/>
  <c r="AA50" i="15"/>
  <c r="AA49" i="15"/>
  <c r="AA48" i="15"/>
  <c r="AA47" i="15"/>
  <c r="AA46" i="15"/>
  <c r="AA43" i="15"/>
  <c r="AA42" i="15"/>
  <c r="AA41" i="15"/>
  <c r="AA40" i="15"/>
  <c r="AA39" i="15"/>
  <c r="AA38" i="15"/>
  <c r="AA35" i="15"/>
  <c r="AA34" i="15"/>
  <c r="AA33" i="15"/>
  <c r="AA32" i="15"/>
  <c r="AA31" i="15"/>
  <c r="AA30" i="15"/>
  <c r="AA29" i="15"/>
  <c r="AA28" i="15"/>
  <c r="AA27" i="15"/>
  <c r="AA26" i="15"/>
  <c r="AA25" i="15"/>
  <c r="AA24" i="15"/>
  <c r="AA23" i="15"/>
  <c r="AA22" i="15"/>
  <c r="AA21" i="15"/>
  <c r="AA20" i="15"/>
  <c r="AA19" i="15"/>
  <c r="AA18" i="15"/>
  <c r="AA17" i="15"/>
  <c r="AA16" i="15"/>
  <c r="AA15" i="15"/>
  <c r="AA14" i="15"/>
  <c r="AA13" i="15"/>
  <c r="AA12" i="15"/>
  <c r="AA11" i="15"/>
  <c r="AA10" i="15"/>
  <c r="AA9" i="15"/>
  <c r="AA8" i="15"/>
  <c r="J18" i="4" l="1"/>
  <c r="K18" i="4"/>
  <c r="I18" i="4"/>
  <c r="J3" i="7" l="1"/>
  <c r="F3" i="10" l="1"/>
  <c r="E3" i="10"/>
  <c r="D3" i="10"/>
  <c r="B50" i="6" l="1"/>
  <c r="D28" i="6"/>
  <c r="C28" i="6"/>
  <c r="B28" i="6"/>
  <c r="D22" i="6"/>
  <c r="D21" i="6"/>
  <c r="C21" i="6"/>
  <c r="C22" i="6" s="1"/>
  <c r="B21" i="6"/>
  <c r="D14" i="6"/>
  <c r="C14" i="6"/>
  <c r="D11" i="6"/>
  <c r="C11" i="6"/>
  <c r="B11" i="6"/>
  <c r="D8" i="6"/>
  <c r="C8" i="6"/>
  <c r="D5" i="6"/>
  <c r="C5" i="6"/>
  <c r="B5" i="6"/>
  <c r="L77" i="4"/>
  <c r="K77" i="4"/>
  <c r="J77" i="4"/>
  <c r="L31" i="4"/>
  <c r="L23" i="4"/>
  <c r="C49" i="6" l="1"/>
  <c r="C50" i="6" s="1"/>
  <c r="D49" i="6"/>
  <c r="D5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araedema</author>
  </authors>
  <commentList>
    <comment ref="AP4" authorId="0" shapeId="0" xr:uid="{E27AD983-BEDE-4737-BAD5-FC41673BF6CC}">
      <text>
        <r>
          <rPr>
            <b/>
            <sz val="9"/>
            <color indexed="81"/>
            <rFont val="Tahoma"/>
            <family val="2"/>
          </rPr>
          <t>araedema:</t>
        </r>
        <r>
          <rPr>
            <sz val="9"/>
            <color indexed="81"/>
            <rFont val="Tahoma"/>
            <family val="2"/>
          </rPr>
          <t xml:space="preserve">
dépendra du financement des gains d'effiscience
</t>
        </r>
      </text>
    </comment>
    <comment ref="AB8" authorId="0" shapeId="0" xr:uid="{7DBB8D6D-1D7E-4E31-B99C-E2D8BD31089D}">
      <text>
        <r>
          <rPr>
            <b/>
            <sz val="9"/>
            <color indexed="81"/>
            <rFont val="Tahoma"/>
            <family val="2"/>
          </rPr>
          <t>araedema:</t>
        </r>
        <r>
          <rPr>
            <sz val="9"/>
            <color indexed="81"/>
            <rFont val="Tahoma"/>
            <family val="2"/>
          </rPr>
          <t xml:space="preserve">
cette action est réalisée actuellement par la LBPS pour les patients LBPS (financement privé)</t>
        </r>
      </text>
    </comment>
    <comment ref="AN12" authorId="0" shapeId="0" xr:uid="{1CB894C4-466C-4E0D-9BC6-8FDFDE285B1D}">
      <text>
        <r>
          <rPr>
            <b/>
            <sz val="9"/>
            <color indexed="81"/>
            <rFont val="Tahoma"/>
            <family val="2"/>
          </rPr>
          <t>araedema:</t>
        </r>
        <r>
          <rPr>
            <sz val="9"/>
            <color indexed="81"/>
            <rFont val="Tahoma"/>
            <family val="2"/>
          </rPr>
          <t xml:space="preserve">
objectif de créer un évent en septembre 2020</t>
        </r>
      </text>
    </comment>
    <comment ref="AD15" authorId="0" shapeId="0" xr:uid="{569CFEBD-35CE-4C19-9E15-3453217F623A}">
      <text>
        <r>
          <rPr>
            <b/>
            <sz val="9"/>
            <color indexed="81"/>
            <rFont val="Tahoma"/>
            <family val="2"/>
          </rPr>
          <t>araedema:</t>
        </r>
        <r>
          <rPr>
            <sz val="9"/>
            <color indexed="81"/>
            <rFont val="Tahoma"/>
            <family val="2"/>
          </rPr>
          <t xml:space="preserve">
à évaluer avec les partenaires et le GT prévention</t>
        </r>
      </text>
    </comment>
    <comment ref="AD19" authorId="0" shapeId="0" xr:uid="{BC2AAE16-A96D-4288-930B-2BC762BFEAC9}">
      <text>
        <r>
          <rPr>
            <b/>
            <sz val="9"/>
            <color indexed="81"/>
            <rFont val="Tahoma"/>
            <family val="2"/>
          </rPr>
          <t>araedema:</t>
        </r>
        <r>
          <rPr>
            <sz val="9"/>
            <color indexed="81"/>
            <rFont val="Tahoma"/>
            <family val="2"/>
          </rPr>
          <t xml:space="preserve">
manque de ressource- à évaluer dans le GT prévention</t>
        </r>
      </text>
    </comment>
    <comment ref="AD22" authorId="0" shapeId="0" xr:uid="{4D9E2C63-D784-4AF9-B95D-102CC7CB4F49}">
      <text>
        <r>
          <rPr>
            <b/>
            <sz val="9"/>
            <color indexed="81"/>
            <rFont val="Tahoma"/>
            <family val="2"/>
          </rPr>
          <t xml:space="preserve">araedema: formations sem 2= </t>
        </r>
        <r>
          <rPr>
            <sz val="9"/>
            <color indexed="81"/>
            <rFont val="Tahoma"/>
            <family val="2"/>
          </rPr>
          <t xml:space="preserve">
CPAS aides-familiales : 16 personnes.
Infirmiers indépendants : 2
Educatrice RLM : 1 
CSD : aides-familiales : 24
COSEDI : coordinatrices : 2
</t>
        </r>
      </text>
    </comment>
    <comment ref="AD26" authorId="0" shapeId="0" xr:uid="{533151D1-2AE7-46A5-8C98-92022D832B2F}">
      <text>
        <r>
          <rPr>
            <b/>
            <sz val="9"/>
            <color indexed="81"/>
            <rFont val="Tahoma"/>
            <family val="2"/>
          </rPr>
          <t>araedema:</t>
        </r>
        <r>
          <rPr>
            <sz val="9"/>
            <color indexed="81"/>
            <rFont val="Tahoma"/>
            <family val="2"/>
          </rPr>
          <t xml:space="preserve">
démarrage de l'action en 2020</t>
        </r>
      </text>
    </comment>
    <comment ref="AE34" authorId="0" shapeId="0" xr:uid="{FF841D24-E694-4307-A913-040C0B04BF65}">
      <text>
        <r>
          <rPr>
            <b/>
            <sz val="9"/>
            <color indexed="81"/>
            <rFont val="Tahoma"/>
            <family val="2"/>
          </rPr>
          <t>araedema:</t>
        </r>
        <r>
          <rPr>
            <sz val="9"/>
            <color indexed="81"/>
            <rFont val="Tahoma"/>
            <family val="2"/>
          </rPr>
          <t xml:space="preserve">
à définir par FAITH</t>
        </r>
      </text>
    </comment>
    <comment ref="AD37" authorId="0" shapeId="0" xr:uid="{C76FA80C-63C5-4F54-BAEF-AECDB53552F3}">
      <text>
        <r>
          <rPr>
            <b/>
            <sz val="9"/>
            <color indexed="81"/>
            <rFont val="Tahoma"/>
            <family val="2"/>
          </rPr>
          <t>araedema:</t>
        </r>
        <r>
          <rPr>
            <sz val="9"/>
            <color indexed="81"/>
            <rFont val="Tahoma"/>
            <family val="2"/>
          </rPr>
          <t xml:space="preserve">
A évaluer avec le Gt prévention</t>
        </r>
      </text>
    </comment>
    <comment ref="AC45" authorId="0" shapeId="0" xr:uid="{EB2B81D7-BF6C-4ED5-A7E1-A05C2DD49738}">
      <text>
        <r>
          <rPr>
            <b/>
            <sz val="9"/>
            <color indexed="81"/>
            <rFont val="Tahoma"/>
            <family val="2"/>
          </rPr>
          <t>araedema:</t>
        </r>
        <r>
          <rPr>
            <sz val="9"/>
            <color indexed="81"/>
            <rFont val="Tahoma"/>
            <family val="2"/>
          </rPr>
          <t xml:space="preserve">
soirée du 28 novembre en collaboration avec le réseau Mosaïue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araedema</author>
  </authors>
  <commentList>
    <comment ref="I29" authorId="0" shapeId="0" xr:uid="{CCF93619-C6B3-4119-AC4A-D6A6A8ECA4BB}">
      <text>
        <r>
          <rPr>
            <b/>
            <sz val="9"/>
            <color indexed="81"/>
            <rFont val="Tahoma"/>
            <family val="2"/>
          </rPr>
          <t>araedema:</t>
        </r>
        <r>
          <rPr>
            <sz val="9"/>
            <color indexed="81"/>
            <rFont val="Tahoma"/>
            <family val="2"/>
          </rPr>
          <t xml:space="preserve">
lancement des formations en octobre</t>
        </r>
      </text>
    </comment>
    <comment ref="J35" authorId="0" shapeId="0" xr:uid="{0911426D-FCA1-454E-970E-F553104BA0B5}">
      <text>
        <r>
          <rPr>
            <b/>
            <sz val="9"/>
            <color indexed="81"/>
            <rFont val="Tahoma"/>
            <family val="2"/>
          </rPr>
          <t>araedema:</t>
        </r>
        <r>
          <rPr>
            <sz val="9"/>
            <color indexed="81"/>
            <rFont val="Tahoma"/>
            <family val="2"/>
          </rPr>
          <t xml:space="preserve">
cardio, médecine interne, onco, …? Extension à Jolimont?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araedema</author>
  </authors>
  <commentList>
    <comment ref="D19" authorId="0" shapeId="0" xr:uid="{65375C98-CC06-449E-B7AF-60426227F4E5}">
      <text>
        <r>
          <rPr>
            <b/>
            <sz val="9"/>
            <color indexed="81"/>
            <rFont val="Tahoma"/>
            <family val="2"/>
          </rPr>
          <t>araedema:</t>
        </r>
        <r>
          <rPr>
            <sz val="9"/>
            <color indexed="81"/>
            <rFont val="Tahoma"/>
            <family val="2"/>
          </rPr>
          <t xml:space="preserve">
237 médecins et 1000 soignants</t>
        </r>
      </text>
    </comment>
    <comment ref="C25" authorId="0" shapeId="0" xr:uid="{1CA4805D-1D5B-4A80-B807-326447A90656}">
      <text>
        <r>
          <rPr>
            <b/>
            <sz val="9"/>
            <color indexed="81"/>
            <rFont val="Tahoma"/>
            <family val="2"/>
          </rPr>
          <t>araedema:</t>
        </r>
        <r>
          <rPr>
            <sz val="9"/>
            <color indexed="81"/>
            <rFont val="Tahoma"/>
            <family val="2"/>
          </rPr>
          <t xml:space="preserve">
ASD : 4 AS et 2 Coordi- 10 visites/40 semaines = 400 patients et ratio de 10 %, soit 40 * prestataire </t>
        </r>
      </text>
    </comment>
  </commentList>
</comments>
</file>

<file path=xl/sharedStrings.xml><?xml version="1.0" encoding="utf-8"?>
<sst xmlns="http://schemas.openxmlformats.org/spreadsheetml/2006/main" count="1975" uniqueCount="1209">
  <si>
    <t>n</t>
  </si>
  <si>
    <t xml:space="preserve"> </t>
  </si>
  <si>
    <t>site internet</t>
  </si>
  <si>
    <t>support prescription APA</t>
  </si>
  <si>
    <t>Carnet de Bord</t>
  </si>
  <si>
    <t>création d'une BDD (mailing)</t>
  </si>
  <si>
    <t>coordination</t>
  </si>
  <si>
    <t>video promotionnelle</t>
  </si>
  <si>
    <t>objectif</t>
  </si>
  <si>
    <t>je fais la demande à mon médecin</t>
  </si>
  <si>
    <t>je sais gérer ma santé</t>
  </si>
  <si>
    <t>je suis tenu informés des activités et évènements</t>
  </si>
  <si>
    <t>j'ai toutes les infos en un seul lieu</t>
  </si>
  <si>
    <t>les ressources du territoire (site internet)</t>
  </si>
  <si>
    <t>je crée mon parcours santé</t>
  </si>
  <si>
    <t>diffusion</t>
  </si>
  <si>
    <t>page facebook</t>
  </si>
  <si>
    <t>je participe et diffuse vers mes proches</t>
  </si>
  <si>
    <t>focus groupe</t>
  </si>
  <si>
    <t>Flyer PACT</t>
  </si>
  <si>
    <t>je sais ce qu'est le pact et quelles sont les conditions</t>
  </si>
  <si>
    <t>support révision médicamenteuse</t>
  </si>
  <si>
    <t>j'ai un pharmacien de référence</t>
  </si>
  <si>
    <t>FB, écran hopital, écran Pharmaciens, écran médecins généralistes, sponsoring Antenne Centre</t>
  </si>
  <si>
    <t>pharmaciens, salles, d'attente, infirmier à domicile</t>
  </si>
  <si>
    <t>pharmaciens, salles, d'attente, infirmier à domicile, campagnes ciblées</t>
  </si>
  <si>
    <t>pharmaciens, médecins, et prestataires qui incluent</t>
  </si>
  <si>
    <t>inscription via le site, ou à l'inclusion sur base volontaire</t>
  </si>
  <si>
    <t>mentionnés sur tous les supports</t>
  </si>
  <si>
    <t>processus d'amélioration</t>
  </si>
  <si>
    <t>conception</t>
  </si>
  <si>
    <t>agence COM</t>
  </si>
  <si>
    <t>partenaires et GT COM</t>
  </si>
  <si>
    <t>via le site internet, via les prestataires et via les supports de com</t>
  </si>
  <si>
    <t>évenement patients</t>
  </si>
  <si>
    <t>le pact c'est convivial</t>
  </si>
  <si>
    <t>création de supports</t>
  </si>
  <si>
    <t>courrier spécifique</t>
  </si>
  <si>
    <t>mailing FMGCB</t>
  </si>
  <si>
    <t>FMGCB</t>
  </si>
  <si>
    <t>soirée de sensibilisation</t>
  </si>
  <si>
    <t>rôle du pharmacien</t>
  </si>
  <si>
    <t>UPHOC -OPHACO</t>
  </si>
  <si>
    <t>SUPPORT</t>
  </si>
  <si>
    <t>action du pharmacien</t>
  </si>
  <si>
    <t>courrier spécifique MG</t>
  </si>
  <si>
    <t>médecin généraliste</t>
  </si>
  <si>
    <t>publipostage</t>
  </si>
  <si>
    <t>inclure administrativement les patients</t>
  </si>
  <si>
    <t>support secrétariat RLM</t>
  </si>
  <si>
    <t>pharmaciens</t>
  </si>
  <si>
    <t>hopital</t>
  </si>
  <si>
    <t>information des médecins chefs</t>
  </si>
  <si>
    <t>réunion individuelles par service</t>
  </si>
  <si>
    <t>informations des infirmières cheffes</t>
  </si>
  <si>
    <t>supports écrits</t>
  </si>
  <si>
    <t>support administratif</t>
  </si>
  <si>
    <t>procédures spécifiques</t>
  </si>
  <si>
    <t>flyers/ carnets de bord/ APA, UTILS</t>
  </si>
  <si>
    <t>mycarenet</t>
  </si>
  <si>
    <t xml:space="preserve">  information de l'extension à tout MC</t>
  </si>
  <si>
    <t>quel est mon rôle, mon patient : prescription APA, orientation UTIL, coordonnées</t>
  </si>
  <si>
    <t>obtenir un bilan du patient</t>
  </si>
  <si>
    <t>prescription d'APA</t>
  </si>
  <si>
    <t>rôle du pharmacien et le PACT</t>
  </si>
  <si>
    <t>dépistage des patient et inclusion</t>
  </si>
  <si>
    <t>support promotionnel Révision Médicamenteuse (RM)</t>
  </si>
  <si>
    <t>élargissement des inclueurs</t>
  </si>
  <si>
    <t>élargissement des inclueurs et modalités pratiques</t>
  </si>
  <si>
    <t>Extension par les soignants (élargissement des inclueurs et envoyeurs)</t>
  </si>
  <si>
    <t>tout publics</t>
  </si>
  <si>
    <t>coordination pact</t>
  </si>
  <si>
    <t>à partir de janvier 2020</t>
  </si>
  <si>
    <t>63 pharmacies sur la zone pilote</t>
  </si>
  <si>
    <t>flyer APA</t>
  </si>
  <si>
    <t>Extension par les patients (soutien à la demande)</t>
  </si>
  <si>
    <t>74 MG</t>
  </si>
  <si>
    <t>actions proposées :   révision médicamenteuse, concertation médico-pharmaceutique</t>
  </si>
  <si>
    <t>pharmaciens n= 67</t>
  </si>
  <si>
    <t>actions / services proposés : GPS, RLM, SISD,  bilan multidisciplinaire, APA, révision médicamenteuse, éducation thérapeutique de groupe, éducation individuelle diététique</t>
  </si>
  <si>
    <t>actions / services proposés : bilan multidisciplinaire, APA, révision médicamenteuse,  éducation thérapeutique de groupe, éducation individuelle diététique</t>
  </si>
  <si>
    <t>flyer R Médicamenteuse</t>
  </si>
  <si>
    <t>via flyer, vidéo et FB</t>
  </si>
  <si>
    <t>n pressentis</t>
  </si>
  <si>
    <t>N à inclure CADRE DE PERFORMANCE</t>
  </si>
  <si>
    <t>MRS, revalidation et résidences services</t>
  </si>
  <si>
    <t>agence de com</t>
  </si>
  <si>
    <t>GT</t>
  </si>
  <si>
    <t>formation des pharmaciens</t>
  </si>
  <si>
    <t>amélioration du suivi du patient</t>
  </si>
  <si>
    <t>contenu</t>
  </si>
  <si>
    <t xml:space="preserve"> UTIL (flyer)</t>
  </si>
  <si>
    <t>prescription APA (flyer)</t>
  </si>
  <si>
    <t xml:space="preserve"> R Médicamenteuse et concertation MP (flyer)</t>
  </si>
  <si>
    <t>dates</t>
  </si>
  <si>
    <t>N</t>
  </si>
  <si>
    <t>RLM</t>
  </si>
  <si>
    <t>coordination et FMGCB</t>
  </si>
  <si>
    <t>coordination et UPHOC -OPHACO</t>
  </si>
  <si>
    <t>UPHOC-OPHACO</t>
  </si>
  <si>
    <t>réalisation</t>
  </si>
  <si>
    <t>à définir</t>
  </si>
  <si>
    <t>infirmiers et personnels au domicile (CSD, ASD, Collegium)</t>
  </si>
  <si>
    <t>Qui le réalise</t>
  </si>
  <si>
    <t>Flyer UTILS</t>
  </si>
  <si>
    <t>information et services patients</t>
  </si>
  <si>
    <t>personnel MRS</t>
  </si>
  <si>
    <t xml:space="preserve">courrier MRS </t>
  </si>
  <si>
    <t>information aux équipe du domicile</t>
  </si>
  <si>
    <t>les actions possible au domicile</t>
  </si>
  <si>
    <t>le personnel du domicile</t>
  </si>
  <si>
    <t>CSD, ASD, Collegium, …</t>
  </si>
  <si>
    <t>2 MRS partenaires en 2019</t>
  </si>
  <si>
    <t>services aux patients  ou aidants proches</t>
  </si>
  <si>
    <t>Santé mentale</t>
  </si>
  <si>
    <t>CPAS</t>
  </si>
  <si>
    <t>1 partenaire</t>
  </si>
  <si>
    <t>aider le patient fragile à structurer son suivi</t>
  </si>
  <si>
    <t>opérateurs de la santé mentale</t>
  </si>
  <si>
    <t>3 cpas partenaires</t>
  </si>
  <si>
    <t>information</t>
  </si>
  <si>
    <t>information aux membres du 107 du territoire</t>
  </si>
  <si>
    <t>coordination 107</t>
  </si>
  <si>
    <t>les actions possibles pour les patients avec une pathologie chronique (diabète, SLE, cardio, …) et procédures à suivre</t>
  </si>
  <si>
    <t>directeur du service social</t>
  </si>
  <si>
    <t>information du service</t>
  </si>
  <si>
    <t>médecin chef bartholome</t>
  </si>
  <si>
    <t xml:space="preserve">informations du pramédical </t>
  </si>
  <si>
    <t>Ludivine Marschal</t>
  </si>
  <si>
    <t>réunion individuelles</t>
  </si>
  <si>
    <t xml:space="preserve">
2 médecins spécialistes impliqués  et une infi
2 services- neuro et pédiatrie
pédiatrie (depuis septembre 2019)</t>
  </si>
  <si>
    <t>n patients / prestataire</t>
  </si>
  <si>
    <t>n prestataire atteinds</t>
  </si>
  <si>
    <t>n. patient inclus</t>
  </si>
  <si>
    <t>% prestataires</t>
  </si>
  <si>
    <t>% prestataires du service</t>
  </si>
  <si>
    <t>n services à impliquer = 7</t>
  </si>
  <si>
    <t>niveau de patients</t>
  </si>
  <si>
    <t xml:space="preserve">n MR-MRS  à impliquer = </t>
  </si>
  <si>
    <t xml:space="preserve">% prestataires </t>
  </si>
  <si>
    <t>différentiel</t>
  </si>
  <si>
    <t xml:space="preserve">Santé mentale n à impliquer = </t>
  </si>
  <si>
    <t>N patients inclus avec Jolimont</t>
  </si>
  <si>
    <t>n. patient inclus CHU TIVOLI</t>
  </si>
  <si>
    <t>CPAS n services à impliquer =  3 CPAS</t>
  </si>
  <si>
    <t>% travailleurs sociaux</t>
  </si>
  <si>
    <t>n TS atteinds</t>
  </si>
  <si>
    <t>n patients / TS</t>
  </si>
  <si>
    <t>médecin généraliste n= 74 ( RLM et SISD)</t>
  </si>
  <si>
    <t>action/ services proposés : carnet de bord, UTIL,  éducation diététique individuelle, éducation thérapeutique de groupe</t>
  </si>
  <si>
    <t>n patients inclus pressentis PACT</t>
  </si>
  <si>
    <t>n1= prévention N2= selfcare N3= coordination</t>
  </si>
  <si>
    <t>1,2, 3</t>
  </si>
  <si>
    <t>1,2,3</t>
  </si>
  <si>
    <t>infirmiers et personnels au domicile (CSD, ASD, Collegium= 30 membres) n=</t>
  </si>
  <si>
    <t>Objectif de la communication?</t>
  </si>
  <si>
    <t>Fréquence</t>
  </si>
  <si>
    <t>Qui (le réalise)</t>
  </si>
  <si>
    <t>Remarques</t>
  </si>
  <si>
    <t>existence du pact, nouvelle vision
information des évenement s</t>
  </si>
  <si>
    <t>messages positifs sur les MC</t>
  </si>
  <si>
    <t>continu</t>
  </si>
  <si>
    <t xml:space="preserve">Population opérationnelle et soignants </t>
  </si>
  <si>
    <t>sensibilisation</t>
  </si>
  <si>
    <t>coordination PACT et GT COM</t>
  </si>
  <si>
    <t>lancé en juillet 2019</t>
  </si>
  <si>
    <t>sensibilisation et informations en continu</t>
  </si>
  <si>
    <t>les ressources existent sur le territoire, votre parcours de santé</t>
  </si>
  <si>
    <t>rendre visible toutes les activites et ressources du territoire</t>
  </si>
  <si>
    <t>optimisation du site</t>
  </si>
  <si>
    <t>support d'une agence de COM</t>
  </si>
  <si>
    <t>N attendu contact population opérationnelle par le SPF santé</t>
  </si>
  <si>
    <t>3348 personne au 1/11/2019</t>
  </si>
  <si>
    <t>4018 au 31/12/2019</t>
  </si>
  <si>
    <t xml:space="preserve">nombre de contacts professionnels </t>
  </si>
  <si>
    <t>niveau de contact</t>
  </si>
  <si>
    <t>Zone</t>
  </si>
  <si>
    <t>FLYER</t>
  </si>
  <si>
    <t>Flyer d'information sur le PACT</t>
  </si>
  <si>
    <t>population opérationnelle</t>
  </si>
  <si>
    <t>zone pilote</t>
  </si>
  <si>
    <t>cabinets de consultations, pharmacies, Hopital, journées patients, courrier RLM</t>
  </si>
  <si>
    <t>flyer journée de sensibilisation 18 mai+ mailing</t>
  </si>
  <si>
    <t>partenaires et campagnages d'affichage</t>
  </si>
  <si>
    <t>flyer soirée sensibilisation 28 novembre + mailing</t>
  </si>
  <si>
    <t>flyer révision médicamenteuse</t>
  </si>
  <si>
    <t>partenariat</t>
  </si>
  <si>
    <t>professionnels de la santé</t>
  </si>
  <si>
    <t>dans les officines</t>
  </si>
  <si>
    <t>Flyer APA</t>
  </si>
  <si>
    <t>pour chaque médecin</t>
  </si>
  <si>
    <t>courrier personnalisé</t>
  </si>
  <si>
    <t>courrier patients chroniques</t>
  </si>
  <si>
    <t>patients</t>
  </si>
  <si>
    <t>lettre par poste aux 900 patients RLM de la zone pilote</t>
  </si>
  <si>
    <t>courrier médecins généralistes</t>
  </si>
  <si>
    <t>information PACT</t>
  </si>
  <si>
    <t>participation</t>
  </si>
  <si>
    <t>courrier pharmaciens</t>
  </si>
  <si>
    <t>soirée d'information</t>
  </si>
  <si>
    <t>presse</t>
  </si>
  <si>
    <t>la libre Belgique</t>
  </si>
  <si>
    <t>Tout publics</t>
  </si>
  <si>
    <t>Belgique Francophone</t>
  </si>
  <si>
    <t>intervieuw coordinatrice</t>
  </si>
  <si>
    <t>C'est l'AVIQ</t>
  </si>
  <si>
    <t>région wallonne</t>
  </si>
  <si>
    <t>poste et internet</t>
  </si>
  <si>
    <t>journal communal La Louvière- La louvière à la Une</t>
  </si>
  <si>
    <t>information sur le PACT et invitation 28 / nov</t>
  </si>
  <si>
    <t>TIVOLIEN</t>
  </si>
  <si>
    <t>bilan multidisciplinaire</t>
  </si>
  <si>
    <t>en marche (MC)</t>
  </si>
  <si>
    <t>soirée du 29 novembre</t>
  </si>
  <si>
    <t xml:space="preserve">solidaris </t>
  </si>
  <si>
    <t>Stand santé</t>
  </si>
  <si>
    <t>salon de la santé de chapelle lez herlaimont</t>
  </si>
  <si>
    <t>flyer d'information et présence au stand</t>
  </si>
  <si>
    <t>stand octobre rose CHU Tivoli</t>
  </si>
  <si>
    <t>flyer d'information</t>
  </si>
  <si>
    <t>RADIO-TELE</t>
  </si>
  <si>
    <t>Radio- centre</t>
  </si>
  <si>
    <t>émission santé</t>
  </si>
  <si>
    <t>RTBF</t>
  </si>
  <si>
    <t>intervieuw dr Bartholome</t>
  </si>
  <si>
    <t>Antenne centre</t>
  </si>
  <si>
    <t>région du centre</t>
  </si>
  <si>
    <t>journal télévisé intervieuw dr bartholome</t>
  </si>
  <si>
    <t xml:space="preserve">réseaux sociaux </t>
  </si>
  <si>
    <t>facebook depuis juillet 2019</t>
  </si>
  <si>
    <t>abonnés</t>
  </si>
  <si>
    <t>aiment la page</t>
  </si>
  <si>
    <t>vues = n personnes qui ont vu au moins une fois un publication</t>
  </si>
  <si>
    <t xml:space="preserve"> sur une semaine (stat FB)</t>
  </si>
  <si>
    <t>interactions</t>
  </si>
  <si>
    <t>home page</t>
  </si>
  <si>
    <t>nombre de visites</t>
  </si>
  <si>
    <t>activité et services</t>
  </si>
  <si>
    <t>page patient</t>
  </si>
  <si>
    <t>aidants proches</t>
  </si>
  <si>
    <t>évaluation carnet de bord</t>
  </si>
  <si>
    <t>évaluationflyer</t>
  </si>
  <si>
    <t>QUI diffuse?</t>
  </si>
  <si>
    <t>Quel message?</t>
  </si>
  <si>
    <t>en continu</t>
  </si>
  <si>
    <t>Groupe com</t>
  </si>
  <si>
    <t>CHU</t>
  </si>
  <si>
    <t>au-delà de la zone pilote</t>
  </si>
  <si>
    <t>Prestataires PACT</t>
  </si>
  <si>
    <t>carnet de bord</t>
  </si>
  <si>
    <t>existance du pact et des actions</t>
  </si>
  <si>
    <t>faire connaitre et donner envie</t>
  </si>
  <si>
    <t>capsule video</t>
  </si>
  <si>
    <t>dans toutes les salles d'attente équipées</t>
  </si>
  <si>
    <t>Public-cible</t>
  </si>
  <si>
    <t xml:space="preserve">supports </t>
  </si>
  <si>
    <t>outil de travail</t>
  </si>
  <si>
    <t>RLM, pharmaciens, …</t>
  </si>
  <si>
    <t>réunions/ conférence</t>
  </si>
  <si>
    <t xml:space="preserve"> 1 glems, 1 dodécagroupe, 2 séminaire</t>
  </si>
  <si>
    <t>formation</t>
  </si>
  <si>
    <t xml:space="preserve"> 2 *modalités d'inclusion et actions pharmaciens + hopital</t>
  </si>
  <si>
    <t>entretien individuels</t>
  </si>
  <si>
    <t>favoriser l'adhésion</t>
  </si>
  <si>
    <t>public-cibles</t>
  </si>
  <si>
    <t>population générale</t>
  </si>
  <si>
    <t>professionnels</t>
  </si>
  <si>
    <t>tous publics</t>
  </si>
  <si>
    <t>support</t>
  </si>
  <si>
    <t>Flyer, support papier</t>
  </si>
  <si>
    <t>presse écrite</t>
  </si>
  <si>
    <t>Stand santé- évènements</t>
  </si>
  <si>
    <t>Presse radio télé</t>
  </si>
  <si>
    <t>flyers actions</t>
  </si>
  <si>
    <t>prestataires</t>
  </si>
  <si>
    <t>affichette</t>
  </si>
  <si>
    <t>description des actions</t>
  </si>
  <si>
    <t>existance du PACT</t>
  </si>
  <si>
    <t>mail ou format papier</t>
  </si>
  <si>
    <t>fédération et pact</t>
  </si>
  <si>
    <t>actions</t>
  </si>
  <si>
    <t>GT MD</t>
  </si>
  <si>
    <t>mieux s'organiser et communiquer</t>
  </si>
  <si>
    <t>aider le patient à gérer son suivi</t>
  </si>
  <si>
    <t>GT COM</t>
  </si>
  <si>
    <t>approche personnalisée</t>
  </si>
  <si>
    <t>table, bannière, ..</t>
  </si>
  <si>
    <t>partenaires PACT</t>
  </si>
  <si>
    <t>comment s'inscrire et bénéficier des actions?</t>
  </si>
  <si>
    <t>augmenter les inclusions</t>
  </si>
  <si>
    <t>comment inclure</t>
  </si>
  <si>
    <t>en consultation</t>
  </si>
  <si>
    <t>pactsanté.be</t>
  </si>
  <si>
    <t>site des partenaires</t>
  </si>
  <si>
    <t>existence du projet</t>
  </si>
  <si>
    <t>promotion</t>
  </si>
  <si>
    <t>partenaires</t>
  </si>
  <si>
    <t>quotidiens nationaux</t>
  </si>
  <si>
    <t>promotion actions</t>
  </si>
  <si>
    <t>site pactsante.be</t>
  </si>
  <si>
    <t>articulation entre GT</t>
  </si>
  <si>
    <t>Pact</t>
  </si>
  <si>
    <t>s'inscrire</t>
  </si>
  <si>
    <t>constituer une BDD sur base volontaire</t>
  </si>
  <si>
    <t>développeur site</t>
  </si>
  <si>
    <t>outils de travail innovants</t>
  </si>
  <si>
    <t>facebook- page du PACT</t>
  </si>
  <si>
    <t>facebook pages des partenaires</t>
  </si>
  <si>
    <t>donner le mode d'emploi aux fédérations</t>
  </si>
  <si>
    <t>séminaire , réunion d'équipes, ..</t>
  </si>
  <si>
    <t>séminaire médecine interne, conseil médical, midi du PACT 4/12/2019</t>
  </si>
  <si>
    <t>Coordi et partenaires</t>
  </si>
  <si>
    <t>soirées "patients"</t>
  </si>
  <si>
    <t>mieux vivre</t>
  </si>
  <si>
    <t>augmenter les inclusions et l'empowerment</t>
  </si>
  <si>
    <t>2 à 3 par an</t>
  </si>
  <si>
    <t xml:space="preserve">comité de réflexion, </t>
  </si>
  <si>
    <t>plan d'actions</t>
  </si>
  <si>
    <t>nouvelles façons de collaborer en intelligence collective</t>
  </si>
  <si>
    <t>1 par an</t>
  </si>
  <si>
    <t>coordination et GT</t>
  </si>
  <si>
    <t>change manangement</t>
  </si>
  <si>
    <t>prévention</t>
  </si>
  <si>
    <t>GT prévention</t>
  </si>
  <si>
    <t>presse médicale</t>
  </si>
  <si>
    <t>régional/ aviq</t>
  </si>
  <si>
    <t>presse médicale, journal des pharmaciens, …</t>
  </si>
  <si>
    <t>mutualités</t>
  </si>
  <si>
    <t>politique générale, santé</t>
  </si>
  <si>
    <t>actions et évents</t>
  </si>
  <si>
    <t>réaliser le suivi des évnements locaux</t>
  </si>
  <si>
    <t>spécificités professionnelles</t>
  </si>
  <si>
    <t>promotion d'évenements locaux</t>
  </si>
  <si>
    <t>tivolien</t>
  </si>
  <si>
    <t>CHU Tivoli</t>
  </si>
  <si>
    <t>journal jolimont</t>
  </si>
  <si>
    <t>comment devenir partenaire et inclure, quelles actions</t>
  </si>
  <si>
    <t>communes</t>
  </si>
  <si>
    <t>télécentre</t>
  </si>
  <si>
    <t>antenne centre</t>
  </si>
  <si>
    <t>radio-télénationale</t>
  </si>
  <si>
    <t>augmenter la participation</t>
  </si>
  <si>
    <t>augmenter l'adhésion sur "integreo"</t>
  </si>
  <si>
    <t>1 à 2 par an</t>
  </si>
  <si>
    <t>créer les contacts</t>
  </si>
  <si>
    <t>n professionnels</t>
  </si>
  <si>
    <t>n tous publics</t>
  </si>
  <si>
    <t xml:space="preserve">voir les agendas des évènements locaux et chronophage! </t>
  </si>
  <si>
    <r>
      <t>Statut</t>
    </r>
    <r>
      <rPr>
        <sz val="8"/>
        <color indexed="9"/>
        <rFont val="Verdana"/>
        <family val="2"/>
      </rPr>
      <t xml:space="preserve">
(à suivre pendant le projet)</t>
    </r>
  </si>
  <si>
    <t>PACT- plan de communication</t>
  </si>
  <si>
    <t>n pop opérationnelle</t>
  </si>
  <si>
    <t>visite chez les prestataires</t>
  </si>
  <si>
    <t>sur rendez-vous</t>
  </si>
  <si>
    <t>aide de délégués médicaux et fédération</t>
  </si>
  <si>
    <t>inclusion et enregistrement sur le site PACT</t>
  </si>
  <si>
    <t>campagnes send-in blue</t>
  </si>
  <si>
    <t>réalisation 2019</t>
  </si>
  <si>
    <t>X</t>
  </si>
  <si>
    <t>comment participer et plus value</t>
  </si>
  <si>
    <t>support éducation diététique</t>
  </si>
  <si>
    <t>je contacte une diététicienne</t>
  </si>
  <si>
    <t>support diététicienne</t>
  </si>
  <si>
    <t>GT prévention et COM</t>
  </si>
  <si>
    <t>articulation avec l'inclusion</t>
  </si>
  <si>
    <t>permanence secrétariat</t>
  </si>
  <si>
    <t>courrier personnalisé vers les patients</t>
  </si>
  <si>
    <t>possibilité de bénéficier des activités</t>
  </si>
  <si>
    <t>RLM et prestataires</t>
  </si>
  <si>
    <t>tous</t>
  </si>
  <si>
    <t>nombre de contact vers  patients  potentiellement demandeurs</t>
  </si>
  <si>
    <t>journaux des mutuelles</t>
  </si>
  <si>
    <t>des activités possibles</t>
  </si>
  <si>
    <t>journaux des communes</t>
  </si>
  <si>
    <t>Mutuelles</t>
  </si>
  <si>
    <t>Communes</t>
  </si>
  <si>
    <t>articulation avec les évènements patients</t>
  </si>
  <si>
    <t>action/ services proposés : carnet de bord, UTIL,  éducation diététique, DMG, pharmacien de référence</t>
  </si>
  <si>
    <t>type de partenaire</t>
  </si>
  <si>
    <t xml:space="preserve">n </t>
  </si>
  <si>
    <t>organisme</t>
  </si>
  <si>
    <t>gouvernance</t>
  </si>
  <si>
    <t>groupe de travail</t>
  </si>
  <si>
    <t>cours,  formation pour les professionnels</t>
  </si>
  <si>
    <t>promotion du projet</t>
  </si>
  <si>
    <t>niveau des actions</t>
  </si>
  <si>
    <t>Prestataires touchés</t>
  </si>
  <si>
    <t>Médecins généralistes</t>
  </si>
  <si>
    <t>- 74 médecins généralistes chiffres FMGCB
- 153 MG chiffres AIM</t>
  </si>
  <si>
    <t xml:space="preserve">CA
</t>
  </si>
  <si>
    <t xml:space="preserve">- GT multidiplinaire </t>
  </si>
  <si>
    <t>2 GLEM 40 participants</t>
  </si>
  <si>
    <t>- courrier et mailing aux médecins généralistes 
- GLEM
- diffusion des supports des actions</t>
  </si>
  <si>
    <t xml:space="preserve">- les MG envoient des patients et prescription d'APA
- focus groupe sur la prévention (voir gantt)
- infirmière GPS à l'UTIL
</t>
  </si>
  <si>
    <t>Pharmaciens</t>
  </si>
  <si>
    <t>67 pharmacies : chiffres uphoc et ophaco
- 145 pharmaciens chiffres AIM</t>
  </si>
  <si>
    <t>Uphoc et OPHACO</t>
  </si>
  <si>
    <t>-GT MD : 3 personnes
- GT évaluation : 1 personne</t>
  </si>
  <si>
    <t xml:space="preserve"> formation start and stop 32 participants</t>
  </si>
  <si>
    <t>- courrier et mailing aux pharmaciens sur les actions
deux soirées d'infos
diffusion des supports 
- diffusion via les réseaux sociaux (facebook, linkedin)</t>
  </si>
  <si>
    <t>- promotion des actions et carnets de bord
- révision médicamenteuse</t>
  </si>
  <si>
    <t>Organisme de coordi première ligne</t>
  </si>
  <si>
    <t>GT prévention 
GT multidisciplinaire</t>
  </si>
  <si>
    <t>1 personne a suivi la formation BELRAI</t>
  </si>
  <si>
    <t>courrier patient RLM
information téléphonique</t>
  </si>
  <si>
    <t>- infirmière GPS à l'UTIL
- secrétariat médical pour les actions
- inclusion des patients
'- participation aux séances d'information des patients</t>
  </si>
  <si>
    <t>organisme de coordi première ligne</t>
  </si>
  <si>
    <t>SISD</t>
  </si>
  <si>
    <t xml:space="preserve">formation  services aides ménagère et aides soignantes = 45 participants
</t>
  </si>
  <si>
    <t>- participation aux séances d'information des patients</t>
  </si>
  <si>
    <t>seconde ligne</t>
  </si>
  <si>
    <t>CHU Tivoli et Groupe Jolimont</t>
  </si>
  <si>
    <t xml:space="preserve">CHU tivoli au CA
Jolimont partenariat depuis fin 2019 </t>
  </si>
  <si>
    <t>- GT MD : coordinateur clinique
- GT prévention : ponctuellement
- GT évaluation : coordinateur clinique
- GT com : responsable du GT communication</t>
  </si>
  <si>
    <t xml:space="preserve">- séminaire de médecine interne =  25 participants
- formation à santé et participation = 50 participants
- deux séances de sensibilisation pour les patients = 150 patients
</t>
  </si>
  <si>
    <t xml:space="preserve">- article Tivolien
- page facebook tivoli
- diffusion des brochures
- diffusion de la vidéo
- information des patients
-information au infirmières chef </t>
  </si>
  <si>
    <t>- inclusion des patients
- UTIL
-APA 
- focus groupe avec des patients
'- participation aux séances d'information des patients</t>
  </si>
  <si>
    <t>Centre RF ALBA (santé mentale)</t>
  </si>
  <si>
    <t>CA</t>
  </si>
  <si>
    <t>- GT prévention</t>
  </si>
  <si>
    <t xml:space="preserve">séminaire sur la participation </t>
  </si>
  <si>
    <t>- flyer
- info patients</t>
  </si>
  <si>
    <t>- inclusion des patients</t>
  </si>
  <si>
    <t>coordination santé mentale</t>
  </si>
  <si>
    <t>Mosaïque</t>
  </si>
  <si>
    <t>infirmiers à Domicile</t>
  </si>
  <si>
    <t>547 chiffres AIM</t>
  </si>
  <si>
    <t>Collegium</t>
  </si>
  <si>
    <t>- GT Multidisciplinaire</t>
  </si>
  <si>
    <t>- information aux membres</t>
  </si>
  <si>
    <t>- orientation des patients</t>
  </si>
  <si>
    <t>Kinesithérapeutes</t>
  </si>
  <si>
    <t>153 chiffres AIM</t>
  </si>
  <si>
    <t>UKB</t>
  </si>
  <si>
    <t xml:space="preserve">CA (démission en fin 2019)
</t>
  </si>
  <si>
    <t>- GT multidisciplinaire</t>
  </si>
  <si>
    <t>a suivi la formation BELRAI</t>
  </si>
  <si>
    <t>- mailing via le RLM sur base du listing UKB</t>
  </si>
  <si>
    <t>- action UTIL (1 kine)</t>
  </si>
  <si>
    <t>Ergothérapeutes</t>
  </si>
  <si>
    <t>Association des ergothérapeutes</t>
  </si>
  <si>
    <t>AG</t>
  </si>
  <si>
    <t>- action UTIL
- APA</t>
  </si>
  <si>
    <t>Paramédicaux</t>
  </si>
  <si>
    <t>Gymsana</t>
  </si>
  <si>
    <t>-page facebook</t>
  </si>
  <si>
    <t>- action UTIL</t>
  </si>
  <si>
    <t>diététiciens</t>
  </si>
  <si>
    <t>action 2020</t>
  </si>
  <si>
    <t xml:space="preserve">FEMA-Fédération Multisports Adaptés </t>
  </si>
  <si>
    <t>-  réflexion meta- élaboration de l'action APA</t>
  </si>
  <si>
    <t>centres de coordination à domicile</t>
  </si>
  <si>
    <t>ASD</t>
  </si>
  <si>
    <t>- GT multidisciplinaire : responsable du GT</t>
  </si>
  <si>
    <t>- participation aux séances d'information des patients
'- concertation multidisciplinaire</t>
  </si>
  <si>
    <t>COSEDI</t>
  </si>
  <si>
    <t>CSD</t>
  </si>
  <si>
    <t>- concertation multidisciplinaire
'- participation aux séances d'information des patients</t>
  </si>
  <si>
    <t>VADSH</t>
  </si>
  <si>
    <t>autorités locale- Communes et CPAS</t>
  </si>
  <si>
    <t>CA (La louvière)</t>
  </si>
  <si>
    <t>- promotion d'actions dans les journaux communaux</t>
  </si>
  <si>
    <t>pas pertinent</t>
  </si>
  <si>
    <t>autorités locales</t>
  </si>
  <si>
    <t>Intercommunale de développement économique et territorial- IDEA</t>
  </si>
  <si>
    <t>- GT communication</t>
  </si>
  <si>
    <t>- page facebook
- site internet
- news lettre</t>
  </si>
  <si>
    <t>élaboration des outils de communication</t>
  </si>
  <si>
    <t>association de patients</t>
  </si>
  <si>
    <t>ABMM</t>
  </si>
  <si>
    <t xml:space="preserve">-GT prévention </t>
  </si>
  <si>
    <t>'- participation aux séances d'information des patients</t>
  </si>
  <si>
    <t>LUSS</t>
  </si>
  <si>
    <t>séminaire sur la participation (LUSS)</t>
  </si>
  <si>
    <t>- participation aux séances d'information des patients
participation aux séminaires professionnels</t>
  </si>
  <si>
    <t xml:space="preserve"> LBSP</t>
  </si>
  <si>
    <t>Parkinsson</t>
  </si>
  <si>
    <t>promotion de la santé</t>
  </si>
  <si>
    <t>CLPS- centre local de protion de la santé</t>
  </si>
  <si>
    <t>- GT prévention
- GT communication</t>
  </si>
  <si>
    <t>santé publique</t>
  </si>
  <si>
    <t>OSH- observatoire de la santé du Hainaut</t>
  </si>
  <si>
    <t>garant éthique</t>
  </si>
  <si>
    <t>- GT prévention
- GT Evaluation</t>
  </si>
  <si>
    <t>séminaire sur la participation
séminaire sur l'évaluation en santé</t>
  </si>
  <si>
    <t xml:space="preserve">- page facebook
- site
- journal </t>
  </si>
  <si>
    <r>
      <t xml:space="preserve">- </t>
    </r>
    <r>
      <rPr>
        <b/>
        <sz val="11"/>
        <color theme="1"/>
        <rFont val="Calibri"/>
        <family val="2"/>
        <scheme val="minor"/>
      </rPr>
      <t>actions méta</t>
    </r>
    <r>
      <rPr>
        <sz val="11"/>
        <color theme="1"/>
        <rFont val="Calibri"/>
        <family val="2"/>
        <scheme val="minor"/>
      </rPr>
      <t xml:space="preserve">
- séminaire sur l'évaluation
- suivi FAITH
- prévention chez les généralistes
</t>
    </r>
  </si>
  <si>
    <t>Aidants proches</t>
  </si>
  <si>
    <t>Aidants proches asbl
Espace seniors</t>
  </si>
  <si>
    <t>- formation du personnel du domicile via le SISD = 45 P
- formation du CPAS de Binche = 30 P</t>
  </si>
  <si>
    <t>MRS-MR- résidences</t>
  </si>
  <si>
    <t>Mariemont (morlanwelz)
jeanne mertens (Binche)</t>
  </si>
  <si>
    <t>CA et AG</t>
  </si>
  <si>
    <t>- GT prévention
- GT MD</t>
  </si>
  <si>
    <t>- dans l'institution</t>
  </si>
  <si>
    <t>-activité se déroulant à Mariemont : 
- UTIL 
- APA</t>
  </si>
  <si>
    <t>MC
Solidaris</t>
  </si>
  <si>
    <t>- GT prévention
- GT MD
- GT Com (solidaris)
- GT Evaluation</t>
  </si>
  <si>
    <t>- flyer
- promotion d'actions
- journaux des mutualités</t>
  </si>
  <si>
    <t xml:space="preserve">- sensibilisation des patients
'- participation aux séances d'information des patients
- information des prestataires </t>
  </si>
  <si>
    <t>via les journaux des mutualités</t>
  </si>
  <si>
    <t>total prestataires touchés</t>
  </si>
  <si>
    <t>- participation à une séance de sensibilisation des patients
- diffusion de l'existance du PACT</t>
  </si>
  <si>
    <t>Groupe de travail prévention</t>
  </si>
  <si>
    <t>Groupe de travail multidisciplinaire</t>
  </si>
  <si>
    <t>Groupe de travail Evaluation</t>
  </si>
  <si>
    <t>Groupe de travail Communication</t>
  </si>
  <si>
    <t>Autres groupes de Travail</t>
  </si>
  <si>
    <t>GT DPI</t>
  </si>
  <si>
    <t>Responsables</t>
  </si>
  <si>
    <t>Solidaris et LUSS</t>
  </si>
  <si>
    <t>CSD et ASD</t>
  </si>
  <si>
    <t>OSH</t>
  </si>
  <si>
    <t>Objectif</t>
  </si>
  <si>
    <t xml:space="preserve">« Le patient au centre »
Favoriser l’autonomie du patient
L’encourager à agir pour sa santé
</t>
  </si>
  <si>
    <t xml:space="preserve">« Créer une culture de participation et d’échange basé sur la reconnaissance et le respect »
Améliorer la continuité des soins et la transdisciplinarité, organiser le réseau
</t>
  </si>
  <si>
    <t xml:space="preserve">Soutenir un « Système qualité » : Stratification des données (IMA, …) qui sont nos patients?
processus de gouvernance 
Former à l’évaluation
Évaluation des procédures d’efficience 
</t>
  </si>
  <si>
    <t xml:space="preserve">« Force de conviction et de persuasion »
Rendre les informations accessibles, intelligibles 
Sensibiliser aux soins intégrés,  
Support méthodo aux évènement
</t>
  </si>
  <si>
    <t>management d'intégration</t>
  </si>
  <si>
    <t xml:space="preserve">
La  transparence et la continuité des soins 
</t>
  </si>
  <si>
    <t>points traités</t>
  </si>
  <si>
    <t>janvier</t>
  </si>
  <si>
    <t xml:space="preserve">1. approbation PV
2. l’inclusion du patient sur MyCareNet.
3. Questions concernant la concertation et la communication du patient.
4. Annexe 6 et 7 et proposition pour un trajet de santé multidisciplinaire.
5.  nouvelles procédures d'inclusion via l'hôpital et via le pharmacien.
</t>
  </si>
  <si>
    <t>Faith</t>
  </si>
  <si>
    <t>1. principe organsiation
2.  financement
3.  cadastre
4. site web
5. réunion plénière</t>
  </si>
  <si>
    <t>réunion des responsables des GT</t>
  </si>
  <si>
    <t>février</t>
  </si>
  <si>
    <r>
      <rPr>
        <b/>
        <sz val="11"/>
        <color theme="1"/>
        <rFont val="Calibri"/>
        <family val="2"/>
        <scheme val="minor"/>
      </rPr>
      <t>conférence sur la concertation multidisplinaire</t>
    </r>
    <r>
      <rPr>
        <sz val="11"/>
        <color theme="1"/>
        <rFont val="Calibri"/>
        <family val="2"/>
        <scheme val="minor"/>
      </rPr>
      <t xml:space="preserve"> : centres de coordination /MG/pharmaciens - 25 personnes</t>
    </r>
  </si>
  <si>
    <t>- 02:02
- 04-02 
- 9-02</t>
  </si>
  <si>
    <t xml:space="preserve"> plénière
comité de direction du CHU
comité de pilotage</t>
  </si>
  <si>
    <t>mars</t>
  </si>
  <si>
    <r>
      <rPr>
        <b/>
        <sz val="11"/>
        <color theme="1"/>
        <rFont val="Calibri"/>
        <family val="2"/>
        <scheme val="minor"/>
      </rPr>
      <t>séminaire de médecine interne CHU Tivoli</t>
    </r>
    <r>
      <rPr>
        <sz val="11"/>
        <color theme="1"/>
        <rFont val="Calibri"/>
        <family val="2"/>
        <scheme val="minor"/>
      </rPr>
      <t xml:space="preserve"> : 30 personnes</t>
    </r>
  </si>
  <si>
    <t xml:space="preserve">1. Bics
2. Flyers
3. Carnet de bord
4. Journée patient
</t>
  </si>
  <si>
    <t>avril</t>
  </si>
  <si>
    <t>1. approbation PV
2. cadastre des ressources
3. thématique de l'empowerment 
4. séance de sensibilisation des patients (action 16)
5- formation du personnel du domicile (action 17 asbl aidants proches)</t>
  </si>
  <si>
    <t xml:space="preserve">1.  Approbation du PV du 1/02/19
2. Suivi FMGCB et dodécagroupe
3. Retour de la conférence pharmaciens, médecins généralistes et centres de coordination.
4. Evaluation 2018 du GT : contenu et processus
5.  Suivi des actions
</t>
  </si>
  <si>
    <t>Faith (en présence de)</t>
  </si>
  <si>
    <t>publication dépliant et carnet de bord + diffusion</t>
  </si>
  <si>
    <t>Assemblée Générale constitutive et Conseil d'administration</t>
  </si>
  <si>
    <t>mai</t>
  </si>
  <si>
    <t>- 18 mai</t>
  </si>
  <si>
    <t>journée de sensibilisation des patients - 50 patients</t>
  </si>
  <si>
    <t>10 mai 
19 mai</t>
  </si>
  <si>
    <r>
      <t xml:space="preserve">1. Approbation PV
2. Retour de la réunion avec les pharmaciens 
3. Bilan Kiné et activité physique adaptée
4. Le rôle de case manager / GPS et la constitution de l’équipe multidisciplinaire à l’inclusion du patient 
5. Reporting des patients inclus : quelles informations utiles pour progresser ?
6. Nouvelles modalités d’inclusion : infirmiers, services à domicile et coordination à mettre à l’ordre du jour d’un prochain GT ?
</t>
    </r>
    <r>
      <rPr>
        <b/>
        <sz val="11"/>
        <color theme="1"/>
        <rFont val="Calibri"/>
        <family val="2"/>
        <scheme val="minor"/>
      </rPr>
      <t>Réunion d'information générale aux pharmaciens (25 pharmacien</t>
    </r>
    <r>
      <rPr>
        <sz val="11"/>
        <color theme="1"/>
        <rFont val="Calibri"/>
        <family val="2"/>
        <scheme val="minor"/>
      </rPr>
      <t xml:space="preserve">s)
</t>
    </r>
  </si>
  <si>
    <t xml:space="preserve">1. Flyer patient
2. Carnet de bord
3. Site
4. Rapport d’activité 
5. Thématiques annuelles
6. Profil de fonction com
7. Journée 18 mai
8. CEP
</t>
  </si>
  <si>
    <t>- 23 mai</t>
  </si>
  <si>
    <t>Topaz</t>
  </si>
  <si>
    <t>juin</t>
  </si>
  <si>
    <t xml:space="preserve">1. PV
2. Auto-évaluation du GT
3. journée du 18 mai :  évaluation
4. participation du patient : méthodologie LUSS
</t>
  </si>
  <si>
    <t>7
10</t>
  </si>
  <si>
    <t>1. Agence de COM
2. info actions patients
3. GT prévention
4.Autres</t>
  </si>
  <si>
    <t>Conseil d'administration</t>
  </si>
  <si>
    <t>juillet/ aout</t>
  </si>
  <si>
    <t xml:space="preserve">
1.     UTIL
2.     bilan kiné et APA 
3.     Inclusion via le RLM et Projet de courrier
4.     Communication des mutualités (?)
5.     Inclusion push et pull
</t>
  </si>
  <si>
    <t xml:space="preserve">1.  audit arpeggio
2.  rédaction du CSC, mise en concurrence
3. préparation des supports de communication Activité physique adaptée, bilan Util, </t>
  </si>
  <si>
    <t>29 aout</t>
  </si>
  <si>
    <t>réunion responsable des GT</t>
  </si>
  <si>
    <t>septembre</t>
  </si>
  <si>
    <t>12 et 19 sept</t>
  </si>
  <si>
    <t>action 17- formation du personnel du domicile à l'épuisement des aidants proches (45 P)</t>
  </si>
  <si>
    <t>- flyers APA, révision médicamenteuse</t>
  </si>
  <si>
    <t xml:space="preserve">1. PV
2. Actions patients 2019-2020 (annexes 6 et 7)
3. conférence santé et participation
4. trasnversalité des GT
5; Action 1, 10, 13,  16, 17, 
</t>
  </si>
  <si>
    <t>information générale aux pharmaciens (25 pharmaciens)</t>
  </si>
  <si>
    <t>1- analyse arpeggio : nouvelle charte graphique
2- présenation du planning
carnet de bord, site, ..
3- Préparation support séance 28 novembre</t>
  </si>
  <si>
    <t>octobre</t>
  </si>
  <si>
    <t>1 et 30 octobre</t>
  </si>
  <si>
    <t>préparation de la journée du 29 novembre et communication</t>
  </si>
  <si>
    <t xml:space="preserve">focus groupe de patients sur le carnet de bord et la charte graphique
- </t>
  </si>
  <si>
    <t>- 7 octobre</t>
  </si>
  <si>
    <t>novembre</t>
  </si>
  <si>
    <t>action 16- journée de sensibilisation des patients "les émotions, on en parle"- 80 patients</t>
  </si>
  <si>
    <t xml:space="preserve">2.     retour du premier UTIL + process APA + révision médicamenteuse
3. conférence patients
4. conférence santé et participation
5 .    attentes INAMI et nouveau modèle d'Inclusion 
</t>
  </si>
  <si>
    <t>- flyer UTILS</t>
  </si>
  <si>
    <t>décembre</t>
  </si>
  <si>
    <r>
      <rPr>
        <b/>
        <sz val="11"/>
        <color theme="1"/>
        <rFont val="Calibri"/>
        <family val="2"/>
        <scheme val="minor"/>
      </rPr>
      <t>séminaire "santé et participation" à destination des professsionnels</t>
    </r>
    <r>
      <rPr>
        <sz val="11"/>
        <color theme="1"/>
        <rFont val="Calibri"/>
        <family val="2"/>
        <scheme val="minor"/>
      </rPr>
      <t xml:space="preserve"> (50 participants)</t>
    </r>
  </si>
  <si>
    <t xml:space="preserve">1. PV
2. Reporting de la communication réalisée par les partenaires du GT MD
3. Stratégie d’augmentation des inclusions du CA du PACT
4. Planning et rédaction du plan de communication via les partenaires
5. Inclusion via les services à domicile 
6. Nouvelles des actions
7. Rôle du GPS : un nouveau carnet de bord est en production : devons-nous encore mentionner le GPS ? comment mettre en place un référentiel ?
</t>
  </si>
  <si>
    <t>- nouveau carnet de bord</t>
  </si>
  <si>
    <t>Conseil d'administration et Assemblée générale</t>
  </si>
  <si>
    <t>GROUPES DE TRAVAIL</t>
  </si>
  <si>
    <t>Evaluation / mise à jour</t>
  </si>
  <si>
    <t>préparation de l'action- action en attente (financement, ressources, …)</t>
  </si>
  <si>
    <t xml:space="preserve"> Action- étapes encadrées</t>
  </si>
  <si>
    <r>
      <t xml:space="preserve">Proposer dans le PACT les aspects d'empowerment et de prévention </t>
    </r>
    <r>
      <rPr>
        <sz val="12"/>
        <rFont val="Calibri"/>
        <family val="2"/>
        <scheme val="minor"/>
      </rPr>
      <t xml:space="preserve"> : '- qualité alimentaire
- mobilités,  offres loisirs, sports,…</t>
    </r>
  </si>
  <si>
    <t>le GT com, l'agence de COM et le GT prévention</t>
  </si>
  <si>
    <t>travail avec une agence pour booster la com patient : flyer, carnet de bord, site internet</t>
  </si>
  <si>
    <t>actions Communication</t>
  </si>
  <si>
    <t>1 bis</t>
  </si>
  <si>
    <t>BILAN Multidisciplinaire UTIL</t>
  </si>
  <si>
    <t>CHU TIVOLI, RLM, Gymsana, Kine, ergo, diététicien</t>
  </si>
  <si>
    <t>bilan multidisciplinaire par un kine, ergo, médecin réadapateur, éducateur physique, infirmière sociale + réalisation du Belrai screener</t>
  </si>
  <si>
    <t>300 patients</t>
  </si>
  <si>
    <t xml:space="preserve"> Suivi et éducation diététique individualisé</t>
  </si>
  <si>
    <t>Financement GE</t>
  </si>
  <si>
    <t>200 patients</t>
  </si>
  <si>
    <t xml:space="preserve">Revalidation pluridisciplinaire </t>
  </si>
  <si>
    <t xml:space="preserve">CHU TIVOLI,  </t>
  </si>
  <si>
    <t>2 séance / semaine/ 6 mois</t>
  </si>
  <si>
    <t>7, 5 patients</t>
  </si>
  <si>
    <t>Créer un réseau local unique et coordoné sur le transport</t>
  </si>
  <si>
    <t>IDEA, ville de la louvière, solidaris, mut chrétiennes, …</t>
  </si>
  <si>
    <t>1) cadastre de l'offre
2) financement  d'un call-center ou solution centralisée</t>
  </si>
  <si>
    <t>lien avec l'action 1</t>
  </si>
  <si>
    <t>intégration dans le plan FAST RW- intégration dans l'AG de la Centrale Régionale de Mobilité et attente de financement</t>
  </si>
  <si>
    <t>en attente Gvnmnt Wallon</t>
  </si>
  <si>
    <t xml:space="preserve">Prescrire des séances de well-ness adapté </t>
  </si>
  <si>
    <t xml:space="preserve">il s'agit d'un prestataire privé </t>
  </si>
  <si>
    <t>gestionnaire privé du wel-ness et pas de financement</t>
  </si>
  <si>
    <t>1)promotion du service
2) activités adaptées à Morlanwez
3) amélioration de la prévention de proximité
! )batiment en construction, fin des travaux prévu automne  2018</t>
  </si>
  <si>
    <t>batiment en construction</t>
  </si>
  <si>
    <t>phase de lancement</t>
  </si>
  <si>
    <t>Proposer dans le PACT des séances d’Activité Physique adaptée (APA)</t>
  </si>
  <si>
    <t>ergothérapeute de gymsana</t>
  </si>
  <si>
    <t xml:space="preserve"> Former les coachs sportifs pour un encadrement adapté dans les centres sportifs </t>
  </si>
  <si>
    <t>action en attente, pas de financement</t>
  </si>
  <si>
    <t>1) création du partenarait et module de formation
2) formation de coachs
3) lancement d'activité
4) consolidation et nouveau cycle de formation</t>
  </si>
  <si>
    <t>lien avec l'action 4</t>
  </si>
  <si>
    <t>phase  1 : non entamée en 07/2019</t>
  </si>
  <si>
    <t>action en suspend (LBPS)</t>
  </si>
  <si>
    <r>
      <t xml:space="preserve"> Mettre à disposition un </t>
    </r>
    <r>
      <rPr>
        <sz val="12"/>
        <color indexed="8"/>
        <rFont val="Calibri"/>
        <family val="2"/>
        <scheme val="minor"/>
      </rPr>
      <t xml:space="preserve">Pass donnant accès privilégié aux dispositif publics,  </t>
    </r>
    <r>
      <rPr>
        <sz val="12"/>
        <color theme="1"/>
        <rFont val="Calibri"/>
        <family val="2"/>
        <scheme val="minor"/>
      </rPr>
      <t>matériel adapté (ex- vélo tricycle, vélo éléctrique, …)</t>
    </r>
    <r>
      <rPr>
        <sz val="12"/>
        <color indexed="8"/>
        <rFont val="Calibri"/>
        <family val="2"/>
        <scheme val="minor"/>
      </rPr>
      <t xml:space="preserve"> et réseau de coachs</t>
    </r>
  </si>
  <si>
    <t>les communes</t>
  </si>
  <si>
    <t>1) augmentation de l'accessibilité et la visisbilité des activités organisées 
2) organisation d'activités adaptées et accessibles financièrement</t>
  </si>
  <si>
    <t>lien avec 1, 4, 5</t>
  </si>
  <si>
    <t>récapitulatif des activités existantes actuellement et concertation avec les communes afin de définir d'une approche concertée</t>
  </si>
  <si>
    <t>ACTION EN SUSPEND</t>
  </si>
  <si>
    <r>
      <t>Organiser des tables-rondes autour de la remise au travail des malades de longue durée</t>
    </r>
    <r>
      <rPr>
        <sz val="12"/>
        <color rgb="FFFF0000"/>
        <rFont val="Calibri"/>
        <family val="2"/>
        <scheme val="minor"/>
      </rPr>
      <t xml:space="preserve"> </t>
    </r>
  </si>
  <si>
    <t>Alba, Idea, Solidaris</t>
  </si>
  <si>
    <t>mobilisation des employeurs publics et privés sur le territoire</t>
  </si>
  <si>
    <t>Envisager un référent Handicap</t>
  </si>
  <si>
    <t>disposer d'une personne de contact par commune</t>
  </si>
  <si>
    <t>lien avec 12</t>
  </si>
  <si>
    <t>Introduire le module de prévention lors des consultations chez le MG</t>
  </si>
  <si>
    <t>RLM, OSH</t>
  </si>
  <si>
    <t>Action en cours : réalisation de Focus groupes avec les MG</t>
  </si>
  <si>
    <t>amélioration des comportenement de prévention des patients 
intégration systématique de la prévention via le MG</t>
  </si>
  <si>
    <t>lien avec 1, 15, 16</t>
  </si>
  <si>
    <t>concevoir un plan de prévention intégré et communiquer sur les activités de prévention et les campagnes existantes</t>
  </si>
  <si>
    <t>CLPS, OSH</t>
  </si>
  <si>
    <t>concertation CLPS-OSH</t>
  </si>
  <si>
    <t>communication syntéhtique de la prévention vers les professionnels</t>
  </si>
  <si>
    <t>lien avec 1, 9, 12,14,</t>
  </si>
  <si>
    <t>Action mobilité- handicap friendly</t>
  </si>
  <si>
    <t>1) travail sur le PCM- Plan Communal de Mobilité 
2) Charte Communale de l’Intégration de la Personne Handicapée 
3) adhésion des établissement de santé
4) audit des TEC
5) création d'une APP'S</t>
  </si>
  <si>
    <t>lien avec 1,9,14</t>
  </si>
  <si>
    <t>phase  1</t>
  </si>
  <si>
    <t>phase 3</t>
  </si>
  <si>
    <t>phase 4</t>
  </si>
  <si>
    <t>Mise en place d’un module de formation par les associations de patients à destination des professionnels</t>
  </si>
  <si>
    <t>LUSS : recrutement de patients</t>
  </si>
  <si>
    <t>1) formations des associations
2) échanges avec les professionnels</t>
  </si>
  <si>
    <t>lien avec 20</t>
  </si>
  <si>
    <t>problème de RH à la LUSS pour lancer l'action</t>
  </si>
  <si>
    <t>réunions préparatoires- recrutement de patients</t>
  </si>
  <si>
    <t>Assurer l'égalité des chances dans le cadre des communes</t>
  </si>
  <si>
    <t>diffusion de l'ensemble des informations concernant les ressources locales et le fonctionnement du projet</t>
  </si>
  <si>
    <t>lien avec 6, 9, 12</t>
  </si>
  <si>
    <r>
      <t>C</t>
    </r>
    <r>
      <rPr>
        <sz val="12"/>
        <color theme="1"/>
        <rFont val="Calibri"/>
        <family val="2"/>
        <scheme val="minor"/>
      </rPr>
      <t>oncevoir un modèle de convention patient-soignants-aidants proche</t>
    </r>
  </si>
  <si>
    <t>asbl AP, RLM, coordination PACT</t>
  </si>
  <si>
    <t xml:space="preserve"> contrat du Pact
renforcement empowerment et AP</t>
  </si>
  <si>
    <t>lien avec 17,18,19,</t>
  </si>
  <si>
    <t>Organiser des séances collectives d'éducation à la santé</t>
  </si>
  <si>
    <t>CHU Tivoli, Solidaris, ASD, LUSS, RLM, SISD, réseau Mosaïque</t>
  </si>
  <si>
    <t>18 mai et 29 novembre 2019</t>
  </si>
  <si>
    <t xml:space="preserve">seances collectives sur des thématiques à définir en collaboration avec les patients- </t>
  </si>
  <si>
    <t>lien avec 1, 11,19, 20</t>
  </si>
  <si>
    <t>création d'un groupe de travail : présentation des associations et activités ludiques pour la journée du 18 mai</t>
  </si>
  <si>
    <t>28 novembre soirée patient</t>
  </si>
  <si>
    <t>Education thérapeutique du patient et de l'aidant proche</t>
  </si>
  <si>
    <t>CHU tivoli et prestataires infi (en cours)</t>
  </si>
  <si>
    <t xml:space="preserve">Ateliers collectifs sur un thème choisi avec le groupe animé par un(e) infirmier(e) ou diétététicien(ne) ou éducateur(trice) en éducation thérapeutique ou psychologue (séance de 2 h)
</t>
  </si>
  <si>
    <t xml:space="preserve">200 à 300 patients
infirmier/ diététicien/ éducation thérapeutique </t>
  </si>
  <si>
    <t xml:space="preserve">Former les professionnels du domicile au dépistage de l'épuisement des aidants et l'orientation vers l'accompagnement adéquat </t>
  </si>
  <si>
    <t>SISD et asbl AP</t>
  </si>
  <si>
    <t>repérer l'épuisement de l'AP
prévention et accompagnement</t>
  </si>
  <si>
    <t>lien avec 18, 19, 20</t>
  </si>
  <si>
    <t>Lieu de paroles aidants-proches</t>
  </si>
  <si>
    <t>espace seniors/ chu Tivoli</t>
  </si>
  <si>
    <r>
      <t>mise en place de lieux de paroles pour les aidants proches :</t>
    </r>
    <r>
      <rPr>
        <b/>
        <sz val="11"/>
        <color theme="1"/>
        <rFont val="Calibri"/>
        <family val="2"/>
        <scheme val="minor"/>
      </rPr>
      <t xml:space="preserve"> valorisation des groupes de parole existants via le GT com et les relais patients</t>
    </r>
  </si>
  <si>
    <t>lien avec 17, 19, 20</t>
  </si>
  <si>
    <t>Informer sur les MC, sur les conditions d'inclusion,  le diagnostic précoce et l'offre intégrée dans la région du centre</t>
  </si>
  <si>
    <t>définitions en GT et par profession</t>
  </si>
  <si>
    <t>connaissance des conditions d'inclusion</t>
  </si>
  <si>
    <t>lien avec 15 et plan de communication</t>
  </si>
  <si>
    <t>Diffuser une méthodologie pour aider les soignants à intégrer l'empowerment et la prévention dans le PACT</t>
  </si>
  <si>
    <t>lien avec  1,15 et plan de communication</t>
  </si>
  <si>
    <t xml:space="preserve"> Former des référents-patients  </t>
  </si>
  <si>
    <t>RLM, SISD, Coordination clinique et coordination générale</t>
  </si>
  <si>
    <t>lien avec  17</t>
  </si>
  <si>
    <t>Stimuler l'installation de médecins généralistes dans la région du Centre</t>
  </si>
  <si>
    <t xml:space="preserve">susciter des vocations </t>
  </si>
  <si>
    <t>lien avec 29, 35, 37 et plan de communication</t>
  </si>
  <si>
    <r>
      <t>Organiser des réunion</t>
    </r>
    <r>
      <rPr>
        <sz val="12"/>
        <color indexed="8"/>
        <rFont val="Calibri"/>
        <family val="2"/>
      </rPr>
      <t>s</t>
    </r>
    <r>
      <rPr>
        <sz val="12"/>
        <color theme="1"/>
        <rFont val="Calibri"/>
        <family val="2"/>
        <scheme val="minor"/>
      </rPr>
      <t xml:space="preserve"> de concertation dématérialisées (mode d'emploi)</t>
    </r>
  </si>
  <si>
    <t>SISD et RLM</t>
  </si>
  <si>
    <t>faciliter la concertation</t>
  </si>
  <si>
    <t>lien avec 19, 20 et 21</t>
  </si>
  <si>
    <t>Concevoir un carnet de bord patient</t>
  </si>
  <si>
    <t>disposer d'un outil partagé</t>
  </si>
  <si>
    <t>première version</t>
  </si>
  <si>
    <t>évaluation</t>
  </si>
  <si>
    <t>nouvelle édition</t>
  </si>
  <si>
    <t>Evaluer les outils diagnostiques communs aux infirmiers à domicile</t>
  </si>
  <si>
    <t xml:space="preserve">RLM </t>
  </si>
  <si>
    <t xml:space="preserve"> Faire un état des lieux des outils utilisés par les membres du consortium</t>
  </si>
  <si>
    <t>En attente SPF</t>
  </si>
  <si>
    <t xml:space="preserve"> Participer a une concertation wallone inter-consortia pour définir une approche transversale</t>
  </si>
  <si>
    <t>intégration E-health et RSW</t>
  </si>
  <si>
    <t>en attente du RSW</t>
  </si>
  <si>
    <t>en continu sur nvitation du RSW</t>
  </si>
  <si>
    <r>
      <t xml:space="preserve"> Intégrer </t>
    </r>
    <r>
      <rPr>
        <sz val="12"/>
        <color theme="1"/>
        <rFont val="Calibri"/>
        <family val="2"/>
        <scheme val="minor"/>
      </rPr>
      <t>une échelle de qualité de vie</t>
    </r>
    <r>
      <rPr>
        <sz val="12"/>
        <color indexed="8"/>
        <rFont val="Calibri"/>
        <family val="2"/>
        <scheme val="minor"/>
      </rPr>
      <t xml:space="preserve"> à l'inclusion du patient et évaluation semestrielle</t>
    </r>
    <r>
      <rPr>
        <sz val="12"/>
        <color theme="1"/>
        <rFont val="Calibri"/>
        <family val="2"/>
        <scheme val="minor"/>
      </rPr>
      <t xml:space="preserve"> </t>
    </r>
  </si>
  <si>
    <t>FAITH + GPS</t>
  </si>
  <si>
    <t>avoir des outils d'objectivation de la satisfaction</t>
  </si>
  <si>
    <t>lien avec OS 1</t>
  </si>
  <si>
    <t>dès l'inclusion des patients et en continu</t>
  </si>
  <si>
    <r>
      <t xml:space="preserve"> </t>
    </r>
    <r>
      <rPr>
        <sz val="12"/>
        <color indexed="8"/>
        <rFont val="Calibri"/>
        <family val="2"/>
        <scheme val="minor"/>
      </rPr>
      <t>E</t>
    </r>
    <r>
      <rPr>
        <sz val="12"/>
        <color theme="1"/>
        <rFont val="Calibri"/>
        <family val="2"/>
        <scheme val="minor"/>
      </rPr>
      <t xml:space="preserve">valuation par </t>
    </r>
    <r>
      <rPr>
        <sz val="12"/>
        <color indexed="8"/>
        <rFont val="Calibri"/>
        <family val="2"/>
        <scheme val="minor"/>
      </rPr>
      <t>focus groupe</t>
    </r>
    <r>
      <rPr>
        <sz val="12"/>
        <color theme="1"/>
        <rFont val="Calibri"/>
        <family val="2"/>
        <scheme val="minor"/>
      </rPr>
      <t xml:space="preserve"> de la qualité </t>
    </r>
    <r>
      <rPr>
        <sz val="12"/>
        <color indexed="8"/>
        <rFont val="Calibri"/>
        <family val="2"/>
        <scheme val="minor"/>
      </rPr>
      <t>du dispositif intégré et suggestions</t>
    </r>
  </si>
  <si>
    <t>FAITH</t>
  </si>
  <si>
    <t>évaluation qualitative tous les 6 mois
implication des patients dans l'évolution du projet</t>
  </si>
  <si>
    <t>lien avec Faith</t>
  </si>
  <si>
    <r>
      <t>Evaluation de la dépendance</t>
    </r>
    <r>
      <rPr>
        <sz val="12"/>
        <color indexed="8"/>
        <rFont val="Calibri"/>
        <family val="2"/>
      </rPr>
      <t xml:space="preserve"> (BELRAI s)   </t>
    </r>
  </si>
  <si>
    <t>RLM (GPS)</t>
  </si>
  <si>
    <t>faciliter l'évaluation, la communication et le diagnostic partagé</t>
  </si>
  <si>
    <t xml:space="preserve">formation SPF? </t>
  </si>
  <si>
    <r>
      <t xml:space="preserve">Réaliser des enquêtes </t>
    </r>
    <r>
      <rPr>
        <sz val="12"/>
        <color indexed="8"/>
        <rFont val="Calibri"/>
        <family val="2"/>
      </rPr>
      <t>en ligne auprès</t>
    </r>
    <r>
      <rPr>
        <sz val="12"/>
        <color theme="1"/>
        <rFont val="Calibri"/>
        <family val="2"/>
        <scheme val="minor"/>
      </rPr>
      <t xml:space="preserve"> des MG et soignants pour rencontrer les attentes et besoins</t>
    </r>
  </si>
  <si>
    <t>coordination générale et Be hive</t>
  </si>
  <si>
    <r>
      <t xml:space="preserve">inclusion en 2018 et évaluation en 2019- </t>
    </r>
    <r>
      <rPr>
        <b/>
        <sz val="11"/>
        <rFont val="Calibri"/>
        <family val="2"/>
        <scheme val="minor"/>
      </rPr>
      <t>action adaptée- Gantt màj</t>
    </r>
  </si>
  <si>
    <t xml:space="preserve">1) réaliser une enquête
2) identifier les besoins et attentes
3)communiquer sur le  PACT </t>
  </si>
  <si>
    <t>lien avec  23</t>
  </si>
  <si>
    <t>conception procédure d'inclusion et information</t>
  </si>
  <si>
    <t>communication et démarrage de l'inclusion via les MG</t>
  </si>
  <si>
    <t>lancement évaluation</t>
  </si>
  <si>
    <t>conception enquête</t>
  </si>
  <si>
    <t>mise en ligne</t>
  </si>
  <si>
    <t>analyse des résultats</t>
  </si>
  <si>
    <t>concertation pour propositions d'actions</t>
  </si>
  <si>
    <t>Réaliser une enquête sur les comportement de prévention (déterminants de la santé)</t>
  </si>
  <si>
    <t>OSH et RLM</t>
  </si>
  <si>
    <t>démarrera à l'issue de l'action 10</t>
  </si>
  <si>
    <r>
      <t xml:space="preserve"> </t>
    </r>
    <r>
      <rPr>
        <u/>
        <sz val="11"/>
        <color theme="1"/>
        <rFont val="Calibri"/>
        <family val="2"/>
        <scheme val="minor"/>
      </rPr>
      <t xml:space="preserve">suite de l'action 10 </t>
    </r>
    <r>
      <rPr>
        <sz val="11"/>
        <color theme="1"/>
        <rFont val="Calibri"/>
        <family val="2"/>
        <scheme val="minor"/>
      </rPr>
      <t>"introduire le module de prévention lors des consultations chez le MG"</t>
    </r>
  </si>
  <si>
    <t xml:space="preserve">Mettre en place d'un système d'alerte des évènements indésirables (PACT) </t>
  </si>
  <si>
    <t>coordination générale</t>
  </si>
  <si>
    <t>actuellement via les GT</t>
  </si>
  <si>
    <t>amélioration continue de la qualité</t>
  </si>
  <si>
    <t>Créer un protocole de prise en charge spécifique en vue d'éviter les hospistalisation de longue durée</t>
  </si>
  <si>
    <t>Maison de Mariemont</t>
  </si>
  <si>
    <t>report (indisponibilité du pilote)</t>
  </si>
  <si>
    <t xml:space="preserve">Eviter l'institutionnalisation </t>
  </si>
  <si>
    <t>lien avec 33</t>
  </si>
  <si>
    <t>création du protocole et promotion du service</t>
  </si>
  <si>
    <t>Augmenter l' utilisation de dispositifs de répit</t>
  </si>
  <si>
    <t>Maison de Maremont</t>
  </si>
  <si>
    <t>1) communication vers les partenaires
2) mise à disposition du service
3) évaluation sur la qualité de la vie</t>
  </si>
  <si>
    <t>lien avec 32</t>
  </si>
  <si>
    <t xml:space="preserve"> promotion du service</t>
  </si>
  <si>
    <r>
      <t>Revue des guidelines liés aux trajets de soins</t>
    </r>
    <r>
      <rPr>
        <sz val="12"/>
        <color indexed="8"/>
        <rFont val="Calibri"/>
        <family val="2"/>
      </rPr>
      <t xml:space="preserve"> et communication des best practices  vers les soignants</t>
    </r>
  </si>
  <si>
    <t>coordination clinique</t>
  </si>
  <si>
    <t>alimenter le consortium régulièrement pour isnpirer les bonnes pratiques</t>
  </si>
  <si>
    <t>lien avec 19, 35, 36, 37</t>
  </si>
  <si>
    <t>publication semestrielle d'une revue de la littérature</t>
  </si>
  <si>
    <t>Organiser des séminaires et des formations ( multidisciplinarité, soins chroniques, ..)</t>
  </si>
  <si>
    <t>coordination et partenaires</t>
  </si>
  <si>
    <t>assurer la formation continue et la sensibilisation aux MC</t>
  </si>
  <si>
    <t>lien avec 19,20,22</t>
  </si>
  <si>
    <t>consultation, identification des besoins</t>
  </si>
  <si>
    <t xml:space="preserve">santé et participation conférence -4 décembre - débat et suivi </t>
  </si>
  <si>
    <t>préparation colloque régionnal</t>
  </si>
  <si>
    <t>Former les pharmaciens en vue d'améliorer le suivi de la médication (start &amp; stop)</t>
  </si>
  <si>
    <t>UPHOC et OPHACO</t>
  </si>
  <si>
    <t>formation  en octobre, novembre 2019 et janvier 2020</t>
  </si>
  <si>
    <t>67 pharmacies sur la zone</t>
  </si>
  <si>
    <t>formation 1</t>
  </si>
  <si>
    <t>formation 2</t>
  </si>
  <si>
    <t>formation 3</t>
  </si>
  <si>
    <t>36 bis</t>
  </si>
  <si>
    <t>révision médicamenteuse</t>
  </si>
  <si>
    <t>les pharmaciens partenaires</t>
  </si>
  <si>
    <t>Révision médicamenteuse réalisée par le pharmacien et communiquée au médecin généraliste 
La réconciliation thérapeutique est estimée à 45 minutes. Il est prévu de réaliser deux réconciliations par an.</t>
  </si>
  <si>
    <t>270 patients visés</t>
  </si>
  <si>
    <t>Echanger et communiquer  les bonnes pratiques du consortium en collaboration avec les autres réseaux du territoire</t>
  </si>
  <si>
    <t>mosaïque, p3 et Pact</t>
  </si>
  <si>
    <t>rencontre via les GT avec Protocole 3</t>
  </si>
  <si>
    <t>renforcer  l'attractivité du territoire</t>
  </si>
  <si>
    <t>ien avec 19,20,22</t>
  </si>
  <si>
    <t>suivi financier intégré dans le projet du patient</t>
  </si>
  <si>
    <t>constituer la structure juridique</t>
  </si>
  <si>
    <t>une structure qui est représentative des acteurs</t>
  </si>
  <si>
    <r>
      <t xml:space="preserve">CONVENTION </t>
    </r>
    <r>
      <rPr>
        <sz val="12"/>
        <color indexed="8"/>
        <rFont val="Calibri"/>
        <family val="2"/>
        <scheme val="minor"/>
      </rPr>
      <t xml:space="preserve">entre les membres et </t>
    </r>
    <r>
      <rPr>
        <sz val="12"/>
        <color theme="1"/>
        <rFont val="Calibri"/>
        <family val="2"/>
        <scheme val="minor"/>
      </rPr>
      <t xml:space="preserve"> rôle des différents organes de </t>
    </r>
    <r>
      <rPr>
        <sz val="12"/>
        <color indexed="8"/>
        <rFont val="Calibri"/>
        <family val="2"/>
        <scheme val="minor"/>
      </rPr>
      <t>gouvernance</t>
    </r>
  </si>
  <si>
    <t>une calrification des rôles de chacun</t>
  </si>
  <si>
    <t>plan de communication</t>
  </si>
  <si>
    <t xml:space="preserve">Procédure d'inclusion de nouveaux membres dans la structure de gouvernance  </t>
  </si>
  <si>
    <t>une procédure claire</t>
  </si>
  <si>
    <t>suivi du plan par l'autorité (comité de pilotage) , rythme , communication et adaptation</t>
  </si>
  <si>
    <t>constitution ASBL
conseil d'administration 4* an
AG 1*an</t>
  </si>
  <si>
    <t>recherches de financements</t>
  </si>
  <si>
    <t xml:space="preserve">suivi trimestriel
1) rédaction de dossiers
2) recherche de sponsors
3) partenariats
</t>
  </si>
  <si>
    <t>QUOI ?</t>
  </si>
  <si>
    <t>QUAND ?</t>
  </si>
  <si>
    <t>EN FAVEUR DE QUI ?</t>
  </si>
  <si>
    <t xml:space="preserve">PAR QUI ? </t>
  </si>
  <si>
    <t xml:space="preserve">POURQUOI ? </t>
  </si>
  <si>
    <t>Description de l'action (min. 150 caractères)</t>
  </si>
  <si>
    <t>T1</t>
  </si>
  <si>
    <t>T2</t>
  </si>
  <si>
    <t>T3</t>
  </si>
  <si>
    <t>T4</t>
  </si>
  <si>
    <r>
      <t xml:space="preserve">Calendrier prévu respecté ? </t>
    </r>
    <r>
      <rPr>
        <b/>
        <u/>
        <sz val="9"/>
        <color rgb="FF000000"/>
        <rFont val="Calibri"/>
        <family val="2"/>
        <scheme val="minor"/>
      </rPr>
      <t xml:space="preserve">+ raison ? </t>
    </r>
    <r>
      <rPr>
        <b/>
        <sz val="9"/>
        <color rgb="FF000000"/>
        <rFont val="Calibri"/>
        <family val="2"/>
        <scheme val="minor"/>
      </rPr>
      <t xml:space="preserve"> </t>
    </r>
  </si>
  <si>
    <t>Description du groupe cible</t>
  </si>
  <si>
    <t xml:space="preserve">N (nombre de personnes atteintes grâce à l'action) </t>
  </si>
  <si>
    <t xml:space="preserve">Description du profil des dispensateurs de soins et d'aide impliqués </t>
  </si>
  <si>
    <t xml:space="preserve">N (nombre de dispensateurs de soins et d'aide impliqués dans l'action) </t>
  </si>
  <si>
    <r>
      <t>La valeur ajoutée de l'action en termes de soins intégrés : 14 composantes + Triple Aim</t>
    </r>
    <r>
      <rPr>
        <b/>
        <vertAlign val="superscript"/>
        <sz val="9"/>
        <color rgb="FF000000"/>
        <rFont val="Calibri"/>
        <family val="2"/>
        <scheme val="minor"/>
      </rPr>
      <t>2+</t>
    </r>
    <r>
      <rPr>
        <b/>
        <sz val="9"/>
        <color rgb="FF000000"/>
        <rFont val="Calibri"/>
        <family val="2"/>
        <scheme val="minor"/>
      </rPr>
      <t xml:space="preserve"> </t>
    </r>
  </si>
  <si>
    <t>Empowerment</t>
  </si>
  <si>
    <t>Soutien aidants-proches</t>
  </si>
  <si>
    <t>Case-management</t>
  </si>
  <si>
    <t>Maintien au travail, réintégration</t>
  </si>
  <si>
    <t>Prévention</t>
  </si>
  <si>
    <t>Concertation et coordination</t>
  </si>
  <si>
    <t>Continuité des soins</t>
  </si>
  <si>
    <t>Expérience organisations de patients, de familles et des mutuelles</t>
  </si>
  <si>
    <t>Dossier patient intégré</t>
  </si>
  <si>
    <t>Guidelines multidisciplinaires</t>
  </si>
  <si>
    <t>Culture de qualité</t>
  </si>
  <si>
    <t>Système financier</t>
  </si>
  <si>
    <t>Stratification risques et cartographie</t>
  </si>
  <si>
    <t>Gestion du changement</t>
  </si>
  <si>
    <t xml:space="preserve">Niveau d'implémentation ? </t>
  </si>
  <si>
    <t xml:space="preserve">Si les actions ont été entamées à temps :  vert </t>
  </si>
  <si>
    <t>Cette description doit montrer clairement s'il s'agit d'une action au niveau de la population ou au niveau micro.</t>
  </si>
  <si>
    <t>C = conceptuelisation</t>
  </si>
  <si>
    <t xml:space="preserve">Si les actions ont été entamées avec retard : orange </t>
  </si>
  <si>
    <t xml:space="preserve">D = design  </t>
  </si>
  <si>
    <t>Si les actions n'ont pas encore été entamées ou ont été arrêtées : rouge</t>
  </si>
  <si>
    <t>total cpsantes par action</t>
  </si>
  <si>
    <t xml:space="preserve">P = pilot </t>
  </si>
  <si>
    <t>(Indiquez également si l'action n'était pas prévue)</t>
  </si>
  <si>
    <r>
      <t>S = scale-up (montée en puissance)</t>
    </r>
    <r>
      <rPr>
        <b/>
        <sz val="9"/>
        <color rgb="FF000000"/>
        <rFont val="Calibri"/>
        <family val="2"/>
        <scheme val="minor"/>
      </rPr>
      <t xml:space="preserve"> </t>
    </r>
  </si>
  <si>
    <t>total action par composante</t>
  </si>
  <si>
    <t>Proposer dans le PACT les aspects d'empowerment et de prévention  : '- qualité alimentaire
- mobilités,  offres loisirs, sports,…</t>
  </si>
  <si>
    <t xml:space="preserve">S  </t>
  </si>
  <si>
    <t>S</t>
  </si>
  <si>
    <t>l'action a été lancée en 2018, le site pactsante.be a été retravaillé avec l'agence de communication pour aémliorer la visisbilité et la maniabilité</t>
  </si>
  <si>
    <t>mettre à disposition des patients et leur entourage une vision de l'offre de service du territoire</t>
  </si>
  <si>
    <t xml:space="preserve">mutualités, RLM, SISD, </t>
  </si>
  <si>
    <t>prévention et amélioration de la qualité de vie du patient, équité</t>
  </si>
  <si>
    <t>C</t>
  </si>
  <si>
    <t>D</t>
  </si>
  <si>
    <t>P</t>
  </si>
  <si>
    <t>il s'agit d'une action des gains d'efficience 2017</t>
  </si>
  <si>
    <t>patients chroniques</t>
  </si>
  <si>
    <t>équipe multidisciplinaire</t>
  </si>
  <si>
    <t>prévention, satisfaction des patienst et soignants</t>
  </si>
  <si>
    <t xml:space="preserve">il s'agit d'une action des gains d'efficience </t>
  </si>
  <si>
    <t>diététiciennes</t>
  </si>
  <si>
    <t>il s'agit d'une action qui dépend de la région wallonne et d'un financement qui n'arrive pas. Des réunions ont été organisées avec les autorités et la ville de La Louvière mais nous attendons une déblocage de la situation.</t>
  </si>
  <si>
    <t>mutualités, opérateurs de transports, taxis sociaux, communes, CPAS</t>
  </si>
  <si>
    <t>équité entre les patients</t>
  </si>
  <si>
    <t>le well ness est tenu par un opérateur privé. Il faut négocier des prix accessibles et préférentiels pour les patients PACT pour garantir l'équité.</t>
  </si>
  <si>
    <t>éducateurs sportifs et coach</t>
  </si>
  <si>
    <t>ergothérapeutes</t>
  </si>
  <si>
    <t>coachs sportifs</t>
  </si>
  <si>
    <t xml:space="preserve"> Mettre à disposition un Pass donnant accès privilégié aux dispositif publics,  matériel adapté (ex- vélo tricycle, vélo éléctrique, …) et réseau de coachs</t>
  </si>
  <si>
    <t>Il s'agit d'une action suspendue car il est difficile/impossible d'obtenir une offre commune des trois entités</t>
  </si>
  <si>
    <t>tous les services communaux et PCS</t>
  </si>
  <si>
    <r>
      <t>Organiser des tables-rondes autour de la remise au travail des malades de longue durée</t>
    </r>
    <r>
      <rPr>
        <sz val="9"/>
        <color rgb="FFFF0000"/>
        <rFont val="Calibri"/>
        <family val="2"/>
        <scheme val="minor"/>
      </rPr>
      <t xml:space="preserve"> </t>
    </r>
  </si>
  <si>
    <t>Il s'agit d'une action reportée car non prioritaire</t>
  </si>
  <si>
    <t>Il s'agit d'une action des communes et de l'AVIQ</t>
  </si>
  <si>
    <t>personnes rémunérée par l'AVIQ</t>
  </si>
  <si>
    <t>Il s'agit de focus groupe avec 6 médecin généralistes</t>
  </si>
  <si>
    <t>médecins généralistes</t>
  </si>
  <si>
    <t>médecins généraliste, RLM, OSH</t>
  </si>
  <si>
    <t>il s'agit de définir une méthodologie commune et d'offrir un plan concerté avec les communes</t>
  </si>
  <si>
    <t>OSH, CLPS, Solidaris, les communes</t>
  </si>
  <si>
    <t>Il s'agit d'une action de l'ASPH qui a été réalisée sur la ville de La Louvière</t>
  </si>
  <si>
    <t>personnes avec un handicap</t>
  </si>
  <si>
    <t>il s'agit d'une action de la LUSS qui va démarrer en 2020</t>
  </si>
  <si>
    <t>patients formés par la LUSS</t>
  </si>
  <si>
    <t>satisfaction des patients</t>
  </si>
  <si>
    <t>Il s'agit d'un label de la ville de la louvière. Il n'est pas étendu aux deux autres entités</t>
  </si>
  <si>
    <t>équité</t>
  </si>
  <si>
    <r>
      <t>C</t>
    </r>
    <r>
      <rPr>
        <sz val="9"/>
        <color theme="1"/>
        <rFont val="Calibri"/>
        <family val="2"/>
        <scheme val="minor"/>
      </rPr>
      <t>oncevoir un modèle de convention patient-soignants-aidants proche</t>
    </r>
  </si>
  <si>
    <t>CHU Tivoli, RLM, SISD, ASD, CSD, MC, Solidaris, Réseau mosaïque, Gymsana, yoga du rire.</t>
  </si>
  <si>
    <t>16 bis</t>
  </si>
  <si>
    <t>il s'agit d'une action des gains d'efficience en lien avec l'UTIL à déployer en 2020</t>
  </si>
  <si>
    <t>CHU tivoli, RLM, prestataires de ville</t>
  </si>
  <si>
    <t>Il s'agit d'une formation de 12h par l'asbl Aidant proches à l'épuisement des aidants proches. Elle augmente les compétences des intervenants.</t>
  </si>
  <si>
    <t>personnel du domicile</t>
  </si>
  <si>
    <t>asbl Aidant proches, SISD, ASD, CSD, Collegium, VADSH, COSEDI,  CPAS de La Louvière</t>
  </si>
  <si>
    <t>satisfaction des soignants</t>
  </si>
  <si>
    <t>solidaris, association parkinsson</t>
  </si>
  <si>
    <t>professionnels de la santé et patients</t>
  </si>
  <si>
    <t xml:space="preserve"> FMGCB, Uphoc, Ophaco, MC, Solidaris, CHU Tivoli, RLM, télécentre, journaux communaux, ..</t>
  </si>
  <si>
    <t>satisfactions des patients et des soignants, équité (droit à l'information)</t>
  </si>
  <si>
    <r>
      <t>Organiser des réunion</t>
    </r>
    <r>
      <rPr>
        <sz val="9"/>
        <color indexed="8"/>
        <rFont val="Calibri"/>
        <family val="2"/>
      </rPr>
      <t>s</t>
    </r>
    <r>
      <rPr>
        <sz val="9"/>
        <color theme="1"/>
        <rFont val="Calibri"/>
        <family val="2"/>
        <scheme val="minor"/>
      </rPr>
      <t xml:space="preserve"> de concertation dématérialisées (mode d'emploi)</t>
    </r>
  </si>
  <si>
    <t>SISD, RLM</t>
  </si>
  <si>
    <t>300 carnets ont été édités et diffusés. Un focus groupe a été mis en place pour concevoir la version définititve avec l'agence de communication</t>
  </si>
  <si>
    <t>coordination, GT COM, patients</t>
  </si>
  <si>
    <t>infirmiers</t>
  </si>
  <si>
    <t>infirmiers au domicile</t>
  </si>
  <si>
    <t>satisfaction des professionnels</t>
  </si>
  <si>
    <t>la question du DPI dépasse le périmètre de nos actions locales</t>
  </si>
  <si>
    <r>
      <t xml:space="preserve"> Intégrer </t>
    </r>
    <r>
      <rPr>
        <sz val="9"/>
        <color theme="1"/>
        <rFont val="Calibri"/>
        <family val="2"/>
        <scheme val="minor"/>
      </rPr>
      <t>une échelle de qualité de vie</t>
    </r>
    <r>
      <rPr>
        <sz val="9"/>
        <color indexed="8"/>
        <rFont val="Calibri"/>
        <family val="2"/>
        <scheme val="minor"/>
      </rPr>
      <t xml:space="preserve"> à l'inclusion du patient et évaluation semestrielle</t>
    </r>
    <r>
      <rPr>
        <sz val="9"/>
        <color theme="1"/>
        <rFont val="Calibri"/>
        <family val="2"/>
        <scheme val="minor"/>
      </rPr>
      <t xml:space="preserve"> </t>
    </r>
  </si>
  <si>
    <t>l'échelle est soumise à tous les patients qui sont inclus via le RLM et l'UTIL</t>
  </si>
  <si>
    <r>
      <t xml:space="preserve"> </t>
    </r>
    <r>
      <rPr>
        <sz val="9"/>
        <color indexed="8"/>
        <rFont val="Calibri"/>
        <family val="2"/>
        <scheme val="minor"/>
      </rPr>
      <t>E</t>
    </r>
    <r>
      <rPr>
        <sz val="9"/>
        <color theme="1"/>
        <rFont val="Calibri"/>
        <family val="2"/>
        <scheme val="minor"/>
      </rPr>
      <t xml:space="preserve">valuation par </t>
    </r>
    <r>
      <rPr>
        <sz val="9"/>
        <color indexed="8"/>
        <rFont val="Calibri"/>
        <family val="2"/>
        <scheme val="minor"/>
      </rPr>
      <t>focus groupe</t>
    </r>
    <r>
      <rPr>
        <sz val="9"/>
        <color theme="1"/>
        <rFont val="Calibri"/>
        <family val="2"/>
        <scheme val="minor"/>
      </rPr>
      <t xml:space="preserve"> de la qualité </t>
    </r>
    <r>
      <rPr>
        <sz val="9"/>
        <color indexed="8"/>
        <rFont val="Calibri"/>
        <family val="2"/>
        <scheme val="minor"/>
      </rPr>
      <t>du dispositif intégré et suggestions</t>
    </r>
  </si>
  <si>
    <t>Coordination Pact</t>
  </si>
  <si>
    <r>
      <t>Evaluation de la dépendance</t>
    </r>
    <r>
      <rPr>
        <sz val="9"/>
        <color indexed="8"/>
        <rFont val="Calibri"/>
        <family val="2"/>
      </rPr>
      <t xml:space="preserve"> (BELRAI s)   </t>
    </r>
  </si>
  <si>
    <t>le belrai est soumis à tous les patients inclus par le RLM et l'UTIL mais il n'y a pas de formation qui a été donnée à d'autres prestataires</t>
  </si>
  <si>
    <t>infirmière</t>
  </si>
  <si>
    <r>
      <t xml:space="preserve">Réaliser des enquêtes </t>
    </r>
    <r>
      <rPr>
        <sz val="9"/>
        <color indexed="8"/>
        <rFont val="Calibri"/>
        <family val="2"/>
      </rPr>
      <t>en ligne auprès</t>
    </r>
    <r>
      <rPr>
        <sz val="9"/>
        <color theme="1"/>
        <rFont val="Calibri"/>
        <family val="2"/>
        <scheme val="minor"/>
      </rPr>
      <t xml:space="preserve"> des MG et soignants pour rencontrer les attentes et besoins</t>
    </r>
  </si>
  <si>
    <t>l'objectif est de mieux comprendre les attentes et besoins des médecins généralistes. des entretiens préliminaires ont eu lieu avec 3 MG, une enquête pact n'a pas pu se développer faute de temps de coordination disponible. Une enquête a été faite par le RLM mais n'a pas été communiquée. Be hive a également menée une enquête qui a été diffusée auprès de la première ligne de la zone pilote et qui reflète une certaine vision de la première ligne.</t>
  </si>
  <si>
    <t>coordinations, RLM, et tout dispensateur impliqué dans une action patient</t>
  </si>
  <si>
    <t>qualité</t>
  </si>
  <si>
    <t>cette action n'a pas encore démarré</t>
  </si>
  <si>
    <r>
      <t>Revue des guidelines liés aux trajets de soins</t>
    </r>
    <r>
      <rPr>
        <sz val="9"/>
        <rFont val="Calibri"/>
        <family val="2"/>
      </rPr>
      <t xml:space="preserve"> et communication des best practices  vers les soignants</t>
    </r>
  </si>
  <si>
    <t>une revue de la littérature a été réalisée par le coordinateur clinique pour modéliser l'UTIL. Ceci a été présenté aux partenaires</t>
  </si>
  <si>
    <t>OSH, CLPS, Alba CRF, LUSS, CHU TIVOLI</t>
  </si>
  <si>
    <t>deux formations ont été organisées afin de lancer la rvision médicamenteuse auprès des patients</t>
  </si>
  <si>
    <t>la révision  débutera en 2020</t>
  </si>
  <si>
    <t>asbl avec la présence d'un financier (auditeur)</t>
  </si>
  <si>
    <t>asbl créé en avril 2019</t>
  </si>
  <si>
    <r>
      <t xml:space="preserve">CONVENTION </t>
    </r>
    <r>
      <rPr>
        <sz val="9"/>
        <color indexed="8"/>
        <rFont val="Calibri"/>
        <family val="2"/>
        <scheme val="minor"/>
      </rPr>
      <t xml:space="preserve">entre les membres et </t>
    </r>
    <r>
      <rPr>
        <sz val="9"/>
        <color theme="1"/>
        <rFont val="Calibri"/>
        <family val="2"/>
        <scheme val="minor"/>
      </rPr>
      <t xml:space="preserve"> rôle des différents organes de </t>
    </r>
    <r>
      <rPr>
        <sz val="9"/>
        <color indexed="8"/>
        <rFont val="Calibri"/>
        <family val="2"/>
        <scheme val="minor"/>
      </rPr>
      <t>gouvernance</t>
    </r>
  </si>
  <si>
    <t>organigramme aménagé en fonction de la structure juridique</t>
  </si>
  <si>
    <t>réalisé en 2018</t>
  </si>
  <si>
    <t>organisation en GT et groupe plénière</t>
  </si>
  <si>
    <t>il s'agit d'une action des gains d'efficience  qui doit être reformulée (CIA)</t>
  </si>
  <si>
    <t>Nous avons l'outil BELRAI qui est privilégié. Il n'y a pas de ressources actuellement au niveau des infirmiers pour évaluer les autres outils.</t>
  </si>
  <si>
    <t>cette action s'articule au développement des actions patients (gains d'efficience) qui ont débuté en novembre et se réalise via les GT</t>
  </si>
  <si>
    <t>participation à la séance de sensibilisation des patients "les émotions on en parle"- diffusion du PACT vers les membres du réseau mosaïque</t>
  </si>
  <si>
    <t xml:space="preserve">Critères à fournir avant le 31/12
</t>
  </si>
  <si>
    <t>Exigences minimales</t>
  </si>
  <si>
    <t>Exigences de rapportage</t>
  </si>
  <si>
    <t>Valeur du critère</t>
  </si>
  <si>
    <t xml:space="preserve">Analyse du rapportage par la CIA </t>
  </si>
  <si>
    <t>Conseil IAC</t>
  </si>
  <si>
    <t>Justificatifs</t>
  </si>
  <si>
    <t>Score</t>
  </si>
  <si>
    <t>Les accords au niveau de la gouvernance sont clairs à 100% pour tous les partenaires concernés.</t>
  </si>
  <si>
    <t>Règlement interne décrivant :
• L'organigramme
• Le processus décisionnel au sein du projet
• Les rôles et responsabilités des partenaires au sein du consortium
• Les accords mutuels entre les partenaires du projet en matière de répartition des rôles et des tâches
• Les accords financiers</t>
  </si>
  <si>
    <t xml:space="preserve">Via le rapport annuel 2019 : question 2a
</t>
  </si>
  <si>
    <t>1 point</t>
  </si>
  <si>
    <t>Règlement d'ordre inteérior répondant aux exigences minimales, Disponible sur demande ?</t>
  </si>
  <si>
    <t>La stratégie de communication est claire à 100% pour tous les partenaires concernés</t>
  </si>
  <si>
    <t>Plan de communication décrivant :
• Groupes cibles atteints/visés (QUI)
• Contenu/message visé (QUOI)
• Méthodes/canaux visés (COMMENT)
• Calendrier visé (QUAND)</t>
  </si>
  <si>
    <t>Via le rapport annuel 2019 : question 10b</t>
  </si>
  <si>
    <t>2 points</t>
  </si>
  <si>
    <t>Plan de communication disponible répondant aux exigences minimales ?</t>
  </si>
  <si>
    <t>La procédure d'inclusion est claire à 100% pour tous les acteurs concernés</t>
  </si>
  <si>
    <t>Guide opérationnel avec description pratique de la procédure d'inclusion exposée dans l'annexe 4b</t>
  </si>
  <si>
    <t xml:space="preserve">Via le rapport annuel 2019 : question 5c
</t>
  </si>
  <si>
    <t>Un guide opérationnel avec une description pratique de la procédure d'inclusion est disponible sur demande?</t>
  </si>
  <si>
    <t>Un objectif est atteint en ce qui concerne le nombre de partenaires obligatoires impliqués.</t>
  </si>
  <si>
    <t>Description de chaque partenaire obligatoire tel que défini dans l'AR + en ce qui concerne dentistes, kinés et pharmaciens :
- Nombre de personnes impliquées (= estimation) --&gt; partie  quantitative
- Mode d'intervention --&gt; partie qualitative</t>
  </si>
  <si>
    <t>Via rapport 2019 : question 1b</t>
  </si>
  <si>
    <t>0 point</t>
  </si>
  <si>
    <t>Description présente qui répond aux exigences minimales ?</t>
  </si>
  <si>
    <t>Les données sociales et de santé ont été communiquées avec le consentement du patient.</t>
  </si>
  <si>
    <t>Au moins 80% des bénéficiaires inclus donnent leur consentement au partage de leurs données à des fins de suivi de projet et de suivi scientifique</t>
  </si>
  <si>
    <r>
      <t xml:space="preserve">Les informations sont demandées via MyCareNet et complétées par la question 6a du rapport annuel 2019 </t>
    </r>
    <r>
      <rPr>
        <sz val="11"/>
        <color rgb="FF00B0F0"/>
        <rFont val="Calibri"/>
        <family val="2"/>
        <scheme val="minor"/>
      </rPr>
      <t>(par la CIA)</t>
    </r>
    <r>
      <rPr>
        <sz val="11"/>
        <color theme="1"/>
        <rFont val="Calibri"/>
        <family val="2"/>
        <scheme val="minor"/>
      </rPr>
      <t xml:space="preserve">. </t>
    </r>
  </si>
  <si>
    <r>
      <rPr>
        <sz val="11"/>
        <rFont val="Calibri"/>
        <family val="2"/>
        <scheme val="minor"/>
      </rPr>
      <t xml:space="preserve">Objectif du projet = </t>
    </r>
    <r>
      <rPr>
        <sz val="11"/>
        <color rgb="FFFF0000"/>
        <rFont val="Calibri"/>
        <family val="2"/>
        <scheme val="minor"/>
      </rPr>
      <t xml:space="preserve">xxx  </t>
    </r>
    <r>
      <rPr>
        <sz val="11"/>
        <rFont val="Calibri"/>
        <family val="2"/>
        <scheme val="minor"/>
      </rPr>
      <t>béneficiaires inclus ont donné leur consentement éclairé</t>
    </r>
    <r>
      <rPr>
        <sz val="11"/>
        <color rgb="FFFF0000"/>
        <rFont val="Calibri"/>
        <family val="2"/>
        <scheme val="minor"/>
      </rPr>
      <t xml:space="preserve">
</t>
    </r>
    <r>
      <rPr>
        <sz val="11"/>
        <rFont val="Calibri"/>
        <family val="2"/>
        <scheme val="minor"/>
      </rPr>
      <t xml:space="preserve">Objectif atteint oui/non ? </t>
    </r>
  </si>
  <si>
    <t>Le projet s'efforce de favoriser la gestion du changement au niveau méso.</t>
  </si>
  <si>
    <t>Le projet donne un aperçu de :
 Actions au niveau méso en préparation, entamées, exécutées, terminées, ... par rapport au calendrier initialement prévu
• Nombre d'actions au niveau méso organisées en faveur des professionnels des soins et du bien-être
• Nombre d'acteurs atteints lors d'actions au niveau méso
• Nombre de disciplines différentes atteintes lors d'actions au niveau méso</t>
  </si>
  <si>
    <t>Via rapport annuel 2019: vraag 3a</t>
  </si>
  <si>
    <t xml:space="preserve">Aperçu des actions au niveau méso répondant aux exigences minimales ? </t>
  </si>
  <si>
    <t xml:space="preserve">Un objectif est atteint pour le nombre de béneficiaires du groupe cible opérationnel </t>
  </si>
  <si>
    <r>
      <rPr>
        <b/>
        <sz val="11"/>
        <rFont val="Calibri"/>
        <family val="2"/>
        <scheme val="minor"/>
      </rPr>
      <t xml:space="preserve">3 % </t>
    </r>
    <r>
      <rPr>
        <sz val="11"/>
        <rFont val="Calibri"/>
        <family val="2"/>
        <scheme val="minor"/>
      </rPr>
      <t xml:space="preserve">de la population totale est atteinte 
- Atteint = sera directement informé du projet par la participation à la/aux action(s) du projet. 
- Le nombre de citoyens à atteindre concerne les personnes appartenant au groupe cible opérationnel 
</t>
    </r>
  </si>
  <si>
    <t xml:space="preserve">Via rapport annuel 2019: question 8a </t>
  </si>
  <si>
    <t>3 points</t>
  </si>
  <si>
    <r>
      <rPr>
        <sz val="11"/>
        <rFont val="Calibri"/>
        <family val="2"/>
        <scheme val="minor"/>
      </rPr>
      <t>Objectif du projet (31/12/2019) =</t>
    </r>
    <r>
      <rPr>
        <sz val="11"/>
        <color rgb="FFFF0000"/>
        <rFont val="Calibri"/>
        <family val="2"/>
        <scheme val="minor"/>
      </rPr>
      <t xml:space="preserve"> xxx </t>
    </r>
    <r>
      <rPr>
        <sz val="11"/>
        <rFont val="Calibri"/>
        <family val="2"/>
        <scheme val="minor"/>
      </rPr>
      <t>citoyens</t>
    </r>
    <r>
      <rPr>
        <sz val="11"/>
        <color rgb="FFFF0000"/>
        <rFont val="Calibri"/>
        <family val="2"/>
        <scheme val="minor"/>
      </rPr>
      <t xml:space="preserve">
</t>
    </r>
    <r>
      <rPr>
        <sz val="11"/>
        <rFont val="Calibri"/>
        <family val="2"/>
        <scheme val="minor"/>
      </rPr>
      <t>Objectif atteint oui/non (sur la base de  description écrite) ?</t>
    </r>
  </si>
  <si>
    <t>La Description de l'état des lieux des actions au niveau de la population est disponible</t>
  </si>
  <si>
    <t>Le projet fournit un aperçu des éléments suivants :
• Actions au niveau de la population en préparation, entamées, exécutées, terminées, ... par rapport au calendrier initialement prévu
• Nombre d'actions au niveau de la population en préparation / planifiées par rapport au nombre d'actions au niveau de la population entamées / terminées
• Nombre d'actions au niveau de la population opérationnelles par rapport au nombre d'actions au niveau de la population en préparation/planifiées</t>
  </si>
  <si>
    <t>Via rapport annuel 2019: question 8a</t>
  </si>
  <si>
    <t xml:space="preserve">Aperçu des actions au niveau de la population répondant aux exigences minimales ? </t>
  </si>
  <si>
    <t>Un objectif est atteint pour le nombre de bénéficiaires à inclure</t>
  </si>
  <si>
    <r>
      <rPr>
        <b/>
        <sz val="11"/>
        <color theme="1"/>
        <rFont val="Calibri"/>
        <family val="2"/>
        <scheme val="minor"/>
      </rPr>
      <t>0,6%</t>
    </r>
    <r>
      <rPr>
        <sz val="11"/>
        <color theme="1"/>
        <rFont val="Calibri"/>
        <family val="2"/>
        <scheme val="minor"/>
      </rPr>
      <t xml:space="preserve"> de la population totale a été incluse dans le projet : Le nombre de bénéficiaires à inclure concerne les personnes du groupe cible opérationnel du projet qui sont enregistrées dans l'application d'inclusion de MyCareNet.
(</t>
    </r>
    <r>
      <rPr>
        <b/>
        <sz val="11"/>
        <color theme="1"/>
        <rFont val="Calibri"/>
        <family val="2"/>
        <scheme val="minor"/>
      </rPr>
      <t xml:space="preserve">1 % </t>
    </r>
    <r>
      <rPr>
        <sz val="11"/>
        <color theme="1"/>
        <rFont val="Calibri"/>
        <family val="2"/>
        <scheme val="minor"/>
      </rPr>
      <t xml:space="preserve">de la population totale était incluse au 31/03/2020) </t>
    </r>
  </si>
  <si>
    <r>
      <t xml:space="preserve">Le nombre d'inclusion sont demandés via MyCareNet et complétés par la question 6a du rapport annuel 2019 </t>
    </r>
    <r>
      <rPr>
        <sz val="11"/>
        <color rgb="FF00B0F0"/>
        <rFont val="Calibri"/>
        <family val="2"/>
        <scheme val="minor"/>
      </rPr>
      <t>(par la CIA)</t>
    </r>
    <r>
      <rPr>
        <sz val="11"/>
        <color theme="1"/>
        <rFont val="Calibri"/>
        <family val="2"/>
        <scheme val="minor"/>
      </rPr>
      <t xml:space="preserve">. 
 </t>
    </r>
  </si>
  <si>
    <r>
      <rPr>
        <sz val="11"/>
        <rFont val="Calibri"/>
        <family val="2"/>
        <scheme val="minor"/>
      </rPr>
      <t>Objectif du projet au (31/3/2020) =</t>
    </r>
    <r>
      <rPr>
        <sz val="11"/>
        <color rgb="FFFF0000"/>
        <rFont val="Calibri"/>
        <family val="2"/>
        <scheme val="minor"/>
      </rPr>
      <t xml:space="preserve"> xxx </t>
    </r>
    <r>
      <rPr>
        <sz val="11"/>
        <rFont val="Calibri"/>
        <family val="2"/>
        <scheme val="minor"/>
      </rPr>
      <t>patients</t>
    </r>
    <r>
      <rPr>
        <sz val="11"/>
        <color rgb="FFFF0000"/>
        <rFont val="Calibri"/>
        <family val="2"/>
        <scheme val="minor"/>
      </rPr>
      <t xml:space="preserve">
</t>
    </r>
    <r>
      <rPr>
        <sz val="11"/>
        <rFont val="Calibri"/>
        <family val="2"/>
        <scheme val="minor"/>
      </rPr>
      <t>Objectif atteint oui/non ?</t>
    </r>
  </si>
  <si>
    <t>La Description de l'état des lieux des actions au niveau micro est disponible</t>
  </si>
  <si>
    <t xml:space="preserve">Le projet donne un aperçu de :
- Actions au niveau micro en préparation, commencées, exécutées, terminées, ... par rapport au calendrier prévu.
- Nombre d'actions à micro-niveau en préparation / prévues par rapport au nombre d'actions à micro-niveau commencées / terminées
- Nombre d'actions à micro-niveau opérationnelles par rapport au nombre d'actions à micro-niveau en préparation/prévues  </t>
  </si>
  <si>
    <t xml:space="preserve">Aperçu des actions au niveau micro répondant aux exigences minimales ? </t>
  </si>
  <si>
    <t xml:space="preserve">Les dépenses pour le groupe cible administratif ne doivent pas augmenter plus vite que l'augmentation du coût prévu de ce projet. </t>
  </si>
  <si>
    <r>
      <t xml:space="preserve">Les informations sont vérifiées dans les résultats du calcul de la garantie budgétaire par l'AIM et complétées dans la partie E du rapport annuel 2019 </t>
    </r>
    <r>
      <rPr>
        <sz val="11"/>
        <color rgb="FF00B0F0"/>
        <rFont val="Calibri"/>
        <family val="2"/>
        <scheme val="minor"/>
      </rPr>
      <t>(par la CIA)</t>
    </r>
    <r>
      <rPr>
        <sz val="11"/>
        <color theme="1"/>
        <rFont val="Calibri"/>
        <family val="2"/>
        <scheme val="minor"/>
      </rPr>
      <t xml:space="preserve">.  </t>
    </r>
  </si>
  <si>
    <t xml:space="preserve">Y a-t-il des gains d'efficience pour le projet ; oui/non ? </t>
  </si>
  <si>
    <t>La satisfaction des patients inclus est ≥ à la mesure de base</t>
  </si>
  <si>
    <t>Satisfaction des patients inclus ≥ mesure de référence</t>
  </si>
  <si>
    <t>Informations non encore disponibles au moment de l'évaluation</t>
  </si>
  <si>
    <t xml:space="preserve">Satisfaction des patients inclus ≥ mesure de référence
oui/non ? </t>
  </si>
  <si>
    <t xml:space="preserve">Ce critère de performance ne sera pas évalué car les données nécessaires ne sont pas disponibles au moment de l'évaluation.  </t>
  </si>
  <si>
    <t>Critères à remplir pour le 01/11/2019</t>
  </si>
  <si>
    <t xml:space="preserve">Exigence(s) minimale(s) </t>
  </si>
  <si>
    <t xml:space="preserve">Modalités de rapportage </t>
  </si>
  <si>
    <t>Waarde criterium</t>
  </si>
  <si>
    <t>Analyse rapportage par la CIA</t>
  </si>
  <si>
    <t>Les accords conclus avec l'administration sont clairs à 100% pour tous les partenaires concernés.</t>
  </si>
  <si>
    <t>Les annexes 1 à 7 incluses ont été approuvées au niveau du groupe de travail permanent et du Comité de l'assurance</t>
  </si>
  <si>
    <t xml:space="preserve">Demande de la convention/clause modificative signée disponible </t>
  </si>
  <si>
    <r>
      <t xml:space="preserve">Convention/clause modificative signée disponible </t>
    </r>
    <r>
      <rPr>
        <i/>
        <u/>
        <sz val="11"/>
        <color theme="1"/>
        <rFont val="Calibri"/>
        <family val="2"/>
        <scheme val="minor"/>
      </rPr>
      <t>oui/non</t>
    </r>
  </si>
  <si>
    <t>Les actions à mettre en œuvre et le calendrier correspondant sont clairs à 100% pour tous les partenaires concernés.</t>
  </si>
  <si>
    <t xml:space="preserve">Aperçu de toutes les actions en 2019 et 2020, avec au moins une description des éléments suivants :
• Calendrier des actions (quand une action a-t-elle été prévue, quand a-t-elle été réalisée/lancée et/ou jusqu'à quand dure-t-elle ?) 
• Exécutant(s) responsable(s)) </t>
  </si>
  <si>
    <t>Gantt chart validé</t>
  </si>
  <si>
    <t xml:space="preserve">2 points </t>
  </si>
  <si>
    <r>
      <t xml:space="preserve">Gantt chart disponible qui répond aux </t>
    </r>
    <r>
      <rPr>
        <i/>
        <u/>
        <sz val="11"/>
        <color theme="1"/>
        <rFont val="Calibri"/>
        <family val="2"/>
        <scheme val="minor"/>
      </rPr>
      <t>exigences minimales</t>
    </r>
    <r>
      <rPr>
        <i/>
        <sz val="11"/>
        <color theme="1"/>
        <rFont val="Calibri"/>
        <family val="2"/>
        <scheme val="minor"/>
      </rPr>
      <t xml:space="preserve"> ?</t>
    </r>
  </si>
  <si>
    <t>Présence d'un coordinateur à temps plein</t>
  </si>
  <si>
    <t>Coordinateur à temps plein = 1 personne pour 100% ETP</t>
  </si>
  <si>
    <t>Contrat de travail à temps plein</t>
  </si>
  <si>
    <r>
      <t xml:space="preserve">Coordinateur à temps plein pour 100% ETP disponible </t>
    </r>
    <r>
      <rPr>
        <i/>
        <u/>
        <sz val="11"/>
        <color theme="1"/>
        <rFont val="Calibri"/>
        <family val="2"/>
        <scheme val="minor"/>
      </rPr>
      <t>oui/non</t>
    </r>
  </si>
  <si>
    <t>Présence de tous les partenaires obligatoires</t>
  </si>
  <si>
    <t>•	Partenaires de la 1ère ligne : au minimum médecins généralistes et infirmiers(ères) à domicile 
•	Partenaires de la 2ème ligne : hôpitaux et services divers concernés
•	Partenaires des soins résidentiels et des soins à domicile
•	Différentes spécialités médicales impliquées dans les soins chroniques
•	Une ou plusieurs structures de concertation avec une représentation représentative dans le domaine du projet pilote
•	Une ou plusieurs associations de patients, d'aidants proches ou de membres de la famille</t>
  </si>
  <si>
    <t>Annexe 1 avec la liste des partenaires</t>
  </si>
  <si>
    <t xml:space="preserve">1 punt </t>
  </si>
  <si>
    <r>
      <t xml:space="preserve">Annexe 1 avec tous les partenaires obligatoires disponible </t>
    </r>
    <r>
      <rPr>
        <i/>
        <u/>
        <sz val="11"/>
        <color theme="1"/>
        <rFont val="Calibri"/>
        <family val="2"/>
        <scheme val="minor"/>
      </rPr>
      <t>oui/non</t>
    </r>
    <r>
      <rPr>
        <i/>
        <sz val="11"/>
        <color theme="1"/>
        <rFont val="Calibri"/>
        <family val="2"/>
        <scheme val="minor"/>
      </rPr>
      <t>?</t>
    </r>
  </si>
  <si>
    <t>Plan en vue de l'extension du groupe cible opérationnel</t>
  </si>
  <si>
    <t>Plan établi décrivant les éléments suivants :
-	Nombre escompté de personnes
-	Modalités ou stratégie pour atteindre ces chiffres 
Pour les années de projet restantes</t>
  </si>
  <si>
    <t xml:space="preserve">Plan pour l'extension du groupe cible opérationnel </t>
  </si>
  <si>
    <t xml:space="preserve">2 punten </t>
  </si>
  <si>
    <r>
      <t xml:space="preserve">Plan pour l'extension du groupe cible opérationnel disponible qui répond aux </t>
    </r>
    <r>
      <rPr>
        <i/>
        <u/>
        <sz val="11"/>
        <color theme="1"/>
        <rFont val="Calibri"/>
        <family val="2"/>
        <scheme val="minor"/>
      </rPr>
      <t>exigences minimales</t>
    </r>
  </si>
  <si>
    <t>Plan en vue de l'extension du nombre de bénéficiaires inclus</t>
  </si>
  <si>
    <t>Plan pour l'extension des patients inclus</t>
  </si>
  <si>
    <t xml:space="preserve">2  points </t>
  </si>
  <si>
    <r>
      <t xml:space="preserve">Plan pour l'extension des patients inclus disponible qui répond aux </t>
    </r>
    <r>
      <rPr>
        <i/>
        <u/>
        <sz val="11"/>
        <color theme="1"/>
        <rFont val="Calibri"/>
        <family val="2"/>
        <scheme val="minor"/>
      </rPr>
      <t>exigences minimales</t>
    </r>
  </si>
  <si>
    <t>Un objectif est avancé pour le nombre de citoyens à atteindre appartenant au groupe cible opérationnel par projet</t>
  </si>
  <si>
    <r>
      <rPr>
        <b/>
        <sz val="11"/>
        <color theme="1"/>
        <rFont val="Calibri"/>
        <family val="2"/>
        <scheme val="minor"/>
      </rPr>
      <t xml:space="preserve">2,5 % </t>
    </r>
    <r>
      <rPr>
        <sz val="11"/>
        <color theme="1"/>
        <rFont val="Calibri"/>
        <family val="2"/>
        <scheme val="minor"/>
      </rPr>
      <t>de la population est atteinte (= personnes du groupe cible opérationnel du projet)</t>
    </r>
  </si>
  <si>
    <t xml:space="preserve">Explication écrite du nombre de citoyens atteints par action/initiative </t>
  </si>
  <si>
    <r>
      <t xml:space="preserve">Objectif projet = 5853 citoyens
</t>
    </r>
    <r>
      <rPr>
        <i/>
        <sz val="11"/>
        <color theme="1"/>
        <rFont val="Calibri"/>
        <family val="2"/>
        <scheme val="minor"/>
      </rPr>
      <t xml:space="preserve">Objectif atteint </t>
    </r>
    <r>
      <rPr>
        <i/>
        <u/>
        <sz val="11"/>
        <color theme="1"/>
        <rFont val="Calibri"/>
        <family val="2"/>
        <scheme val="minor"/>
      </rPr>
      <t>oui/non</t>
    </r>
    <r>
      <rPr>
        <i/>
        <sz val="11"/>
        <color theme="1"/>
        <rFont val="Calibri"/>
        <family val="2"/>
        <scheme val="minor"/>
      </rPr>
      <t xml:space="preserve"> (sur base de l'explication écrite)?</t>
    </r>
  </si>
  <si>
    <t>Un objectif est avancé pour le nombre de bénéficiaires à inclure</t>
  </si>
  <si>
    <r>
      <rPr>
        <b/>
        <sz val="11"/>
        <color theme="1"/>
        <rFont val="Calibri"/>
        <family val="2"/>
        <scheme val="minor"/>
      </rPr>
      <t xml:space="preserve">0,4% </t>
    </r>
    <r>
      <rPr>
        <sz val="11"/>
        <color theme="1"/>
        <rFont val="Calibri"/>
        <family val="2"/>
        <scheme val="minor"/>
      </rPr>
      <t>de la population est incluse (= personnes du groupe cible opérationnel du projet)</t>
    </r>
  </si>
  <si>
    <t xml:space="preserve">Demande le nombre d'inclusion à MyCareNet </t>
  </si>
  <si>
    <r>
      <t xml:space="preserve">Objectif projet = 936 patients
</t>
    </r>
    <r>
      <rPr>
        <i/>
        <sz val="11"/>
        <color theme="1"/>
        <rFont val="Calibri"/>
        <family val="2"/>
        <scheme val="minor"/>
      </rPr>
      <t xml:space="preserve">Objectif atteint </t>
    </r>
    <r>
      <rPr>
        <i/>
        <u/>
        <sz val="11"/>
        <color theme="1"/>
        <rFont val="Calibri"/>
        <family val="2"/>
        <scheme val="minor"/>
      </rPr>
      <t>oui/non</t>
    </r>
    <r>
      <rPr>
        <i/>
        <sz val="11"/>
        <color theme="1"/>
        <rFont val="Calibri"/>
        <family val="2"/>
        <scheme val="minor"/>
      </rPr>
      <t>?</t>
    </r>
  </si>
  <si>
    <t xml:space="preserve">Bis </t>
  </si>
  <si>
    <t>campagne de sensibilisation à l'hyper tension avec la société servier</t>
  </si>
  <si>
    <t xml:space="preserve">Nom du partenaire / organisation/groupement </t>
  </si>
  <si>
    <t>Type de secteur[1]</t>
  </si>
  <si>
    <t xml:space="preserve">Responsable qui représente l’organisation : nom + fonction dans l’organisation </t>
  </si>
  <si>
    <t>date d'entrée</t>
  </si>
  <si>
    <t>date de sortie</t>
  </si>
  <si>
    <t>n persones impliquées 2019 (question 1.B)</t>
  </si>
  <si>
    <r>
      <t xml:space="preserve">+ </t>
    </r>
    <r>
      <rPr>
        <sz val="10"/>
        <color rgb="FF000000"/>
        <rFont val="Calibri"/>
        <family val="2"/>
      </rPr>
      <t xml:space="preserve"> </t>
    </r>
    <r>
      <rPr>
        <b/>
        <sz val="10"/>
        <color rgb="FF000000"/>
        <rFont val="Calibri"/>
        <family val="2"/>
      </rPr>
      <t xml:space="preserve">Service(s) concerné(s) au sein de l’organisation si applicable </t>
    </r>
  </si>
  <si>
    <r>
      <t xml:space="preserve">+ </t>
    </r>
    <r>
      <rPr>
        <sz val="10"/>
        <color rgb="FF000000"/>
        <rFont val="Calibri"/>
        <family val="2"/>
      </rPr>
      <t xml:space="preserve"> </t>
    </r>
    <r>
      <rPr>
        <b/>
        <sz val="10"/>
        <color rgb="FF000000"/>
        <rFont val="Calibri"/>
        <family val="2"/>
      </rPr>
      <t>Rôle au sein du secteur des soins / type d’activité</t>
    </r>
  </si>
  <si>
    <t xml:space="preserve"> (+ n° INAMI si d’application)</t>
  </si>
  <si>
    <t>Fédération des Médecins Généralistes du Centre et de Binche (FMGCB)</t>
  </si>
  <si>
    <t>Dr T. COLLET, Président</t>
  </si>
  <si>
    <t>Union Pharmaceutique du Hainaut Occidental et Central (UPHOC)</t>
  </si>
  <si>
    <t>Coordination, information, formation des pharmaciens du Hainaut</t>
  </si>
  <si>
    <t xml:space="preserve">Pharmacien C. RONLEZ, Directeur Général Pharmacien </t>
  </si>
  <si>
    <t>Mr Jean-Pol CIRRIEZ, directeur adjoint</t>
  </si>
  <si>
    <t>OPHACO</t>
  </si>
  <si>
    <t>Pharmacienne A. SANTI, déléguée OPHACO pour les projets integreo</t>
  </si>
  <si>
    <t>Association des Infirmiers Indépendants du Centre- COLLEGIUM</t>
  </si>
  <si>
    <t>Organisation des infirmiers indépendants de la région du centre</t>
  </si>
  <si>
    <t>Mr. P. DUTRIEUX, Président</t>
  </si>
  <si>
    <t>Ergothérapeutes indépendants</t>
  </si>
  <si>
    <t>Mr. GUISSET Marc-Eric, Président AE</t>
  </si>
  <si>
    <t>Union des kinésithérapeutes de Belgique</t>
  </si>
  <si>
    <t>Mr Saïd MAZID, vice-président</t>
  </si>
  <si>
    <t>Réseau multidisciplinaire local (RML) du Centre</t>
  </si>
  <si>
    <t xml:space="preserve">Trajet de soins </t>
  </si>
  <si>
    <t>Mme E. LORENT, Promoteur</t>
  </si>
  <si>
    <t>Service Intégré des Soins à Domicile (SISD) Région du Centre et de Soignies</t>
  </si>
  <si>
    <t>Plateforme de concertation multidisciplinaire et d’information</t>
  </si>
  <si>
    <t>Monsieur T. COLLET, président</t>
  </si>
  <si>
    <t>CHU TIVOLI</t>
  </si>
  <si>
    <t>Hôpital de référence</t>
  </si>
  <si>
    <t>Dr P. SCILLIA, Directeur médical</t>
  </si>
  <si>
    <t>Dr. Lambert STAMATAKIS, coordinateur du pôle hospitalier du Cœur du Hainaut</t>
  </si>
  <si>
    <t>Coordination clinique  pact</t>
  </si>
  <si>
    <t>Dr E. BARTHOLOME, Neurologue réadaptateur</t>
  </si>
  <si>
    <t>Suivi spécifique enfant</t>
  </si>
  <si>
    <t>DR VAN DE WEYER- Pédiatre</t>
  </si>
  <si>
    <t>GROUPE JOLIMONT</t>
  </si>
  <si>
    <t>Comité de direction</t>
  </si>
  <si>
    <t>DR RAVOET</t>
  </si>
  <si>
    <t xml:space="preserve">ASD </t>
  </si>
  <si>
    <t>Aide et Soins à Domicile</t>
  </si>
  <si>
    <t>Mr J. PIRON, directeur général</t>
  </si>
  <si>
    <t>Mme Anne-Catherine Loriaux</t>
  </si>
  <si>
    <t>Mme Labarbera</t>
  </si>
  <si>
    <t>Centre de Services à Domicile (CSD) du Centre et de Soignies asbl</t>
  </si>
  <si>
    <t>Aide et soins à domicile</t>
  </si>
  <si>
    <t>Mr. S. RENARD, Directeur général</t>
  </si>
  <si>
    <t>Service d’Aide aux Familles</t>
  </si>
  <si>
    <t>Mme Céline LAHAISE</t>
  </si>
  <si>
    <t>Service Transport</t>
  </si>
  <si>
    <t>Service Biotélévigilance</t>
  </si>
  <si>
    <t>Service Infirmier</t>
  </si>
  <si>
    <t>Centre de Coordination</t>
  </si>
  <si>
    <t>Service d’Ergothérapie</t>
  </si>
  <si>
    <t>Service Alternative de Soins</t>
  </si>
  <si>
    <t>Rêve de papillon</t>
  </si>
  <si>
    <t>Centre de Services à Domicile (CSD)</t>
  </si>
  <si>
    <t>Prêt et vente de matériel médical et paramédical</t>
  </si>
  <si>
    <t xml:space="preserve">Point Santé </t>
  </si>
  <si>
    <t>Vivre à Domicile Sud-Hainaut (VADSH)</t>
  </si>
  <si>
    <t>Soins à domicile</t>
  </si>
  <si>
    <t>Mme A.-M. DEHON, Directrice</t>
  </si>
  <si>
    <t>Mme CHARLOTTEAUX, directrice</t>
  </si>
  <si>
    <t>Association Belge contre les maladies neuro-musculaires ASBL (ABMM)</t>
  </si>
  <si>
    <t>Aide aux malades et relais d’information pour toutes les maladies neuromusculaires</t>
  </si>
  <si>
    <t>M. J.-M. HUET, Président</t>
  </si>
  <si>
    <t xml:space="preserve">Association Parkinson </t>
  </si>
  <si>
    <t>Aider, former et accompagner les personnes atteintes de Parkinson et leur entourage</t>
  </si>
  <si>
    <t>Mr JJ. SPIRLET, Antenne locale de La Louvière</t>
  </si>
  <si>
    <t>Ligue Belge de la Sclérose en Plaques (SEP) Communauté Française ASBL</t>
  </si>
  <si>
    <t>Aider, former et accompagner les personnes atteintes de sclérose en plaque et leur entourage</t>
  </si>
  <si>
    <t>Mr. M. DUFOUR, Directeur</t>
  </si>
  <si>
    <t>Service d’Accompagnement des personnes atteintes de sclérose en plaques (SAPASEP)</t>
  </si>
  <si>
    <t>Service d’accompagnement</t>
  </si>
  <si>
    <t>Programme « Move »</t>
  </si>
  <si>
    <t>Ligue des Usagers des Services de Santé (LUSS)</t>
  </si>
  <si>
    <t>Fédérations des associations de patients</t>
  </si>
  <si>
    <t>Mme Micky FIERENS, Directrice</t>
  </si>
  <si>
    <t>Madame A. DELISSE, déléguées aux projets pilotes</t>
  </si>
  <si>
    <t>Maison de Mariemont asbl</t>
  </si>
  <si>
    <t>Maison de repos et de soin</t>
  </si>
  <si>
    <t>Mr. V. GOBLET, Directeur</t>
  </si>
  <si>
    <t>Maison de convalescence</t>
  </si>
  <si>
    <t>Mme Valérie De Meulemeester, directrice des soins infirmiers</t>
  </si>
  <si>
    <t>Centre Local de Promotion de la Santé (CLPS) de Mons-Soignies</t>
  </si>
  <si>
    <t>Promotion de la santé</t>
  </si>
  <si>
    <t>Mme Aurélie TISON Directrice</t>
  </si>
  <si>
    <t>Observatoire de la Santé du Hainaut (OSH)</t>
  </si>
  <si>
    <t>Prévention et épidémiologie</t>
  </si>
  <si>
    <t>Dr Christian MASSOT, chef de service</t>
  </si>
  <si>
    <t>Aidants Proches ASBL</t>
  </si>
  <si>
    <t>Soutien aux aidants proches</t>
  </si>
  <si>
    <t>Mme Sigrid BRISACK, Directrice</t>
  </si>
  <si>
    <t>Réseau 107 Mosaïque</t>
  </si>
  <si>
    <t>Concertation des services de santé mentale</t>
  </si>
  <si>
    <t>Mme M. Janaina COSTA,  Coordinatrice</t>
  </si>
  <si>
    <t>Asbl ALISEES- CRF ALBA</t>
  </si>
  <si>
    <t>Centre de santé mentale</t>
  </si>
  <si>
    <t>Mr A. Di GIUSEPPE, Directeur</t>
  </si>
  <si>
    <t>Association Socialiste de la Personne handicapée (ASPH)</t>
  </si>
  <si>
    <t>Coordination</t>
  </si>
  <si>
    <t>Mélanie DE SCHEEPER</t>
  </si>
  <si>
    <t>Ville de La Louvière</t>
  </si>
  <si>
    <t xml:space="preserve">Autorités locales – </t>
  </si>
  <si>
    <t>Madame Françoise GHIOT, échevine de la santé</t>
  </si>
  <si>
    <t>Centre Public d’Action Sociale (CPAS) de la Ville de La Louvière</t>
  </si>
  <si>
    <t>CPAS - organisme public chargé d'assurer l'aide sociale afin que toute personne puisse mener une vie conforme à la dignité humaine.</t>
  </si>
  <si>
    <t>Conseil Consultatif Communal pour l’Intégration de la Personne Handicapée (CCCIPH) de la ville de La Louvière</t>
  </si>
  <si>
    <t>CCCIPH : intégrer les besoins des personnes handicapées dans les politiques urbaines et communales, à renforcer ou instaurer des mécanismes de concertation et de dialogue permettant aux personnes ayant un handicap de contribuer à la planification, à la mise en œuvre et à l'évaluation de chaque action visant l'égalité et l'inclusion</t>
  </si>
  <si>
    <t>Commune de Morlanwelz</t>
  </si>
  <si>
    <t>Autorités locales</t>
  </si>
  <si>
    <t>Madame Josée INCANNELA, échevine de la santé</t>
  </si>
  <si>
    <t>Ville de BINCHE et Centre Public d’Action Sociale (CPAS) de la Ville de Binche</t>
  </si>
  <si>
    <t xml:space="preserve">Monsieur le Bourgmestre Laurent DEVIN </t>
  </si>
  <si>
    <t>Madame Eve DELVINQUIERE (cpas)</t>
  </si>
  <si>
    <t>IDEA- Cœur du Hainaut</t>
  </si>
  <si>
    <t xml:space="preserve">Intercommunale – service de l’aménagement du Territoire </t>
  </si>
  <si>
    <t>Aline DE MEESTER, chargée de communication</t>
  </si>
  <si>
    <t>Solidaris – Mutualité Socialiste du Centre, Charleroi et Soignies</t>
  </si>
  <si>
    <t>Mutualité</t>
  </si>
  <si>
    <t>Mr. B. DRUART, Directeur</t>
  </si>
  <si>
    <t>Mmes Valérie Bureau et Valérie DONDEZ, service promo santé</t>
  </si>
  <si>
    <t>Mme I. JENICOT, service communication</t>
  </si>
  <si>
    <t>Nadège FLORIN, service Marketing</t>
  </si>
  <si>
    <t>Mutualités Chrétiennes Hainaut Occidental</t>
  </si>
  <si>
    <t>Mr P. PIETQUIN remplacé par Mr Julien PIRON</t>
  </si>
  <si>
    <t>GYMSANA asbl</t>
  </si>
  <si>
    <t>paramédical</t>
  </si>
  <si>
    <t>Mr Thierry BOUTTE</t>
  </si>
  <si>
    <t>FEMA asbl</t>
  </si>
  <si>
    <t>Fédération Multisports Adaptés (FéMA) est la fédération sportive belge francophone de loisirs, pour les personnes porteuses d'une déficience</t>
  </si>
  <si>
    <t>Mr Christophe DERAMAIX</t>
  </si>
  <si>
    <t>Maison des sports de La Louvière</t>
  </si>
  <si>
    <t>Salle de sport- Dojo de Bouvy</t>
  </si>
  <si>
    <t>Mme Céline Laforge</t>
  </si>
  <si>
    <t>Maison des sports de Binche</t>
  </si>
  <si>
    <t>Salle des Trieux</t>
  </si>
  <si>
    <t>Echevin des Sports de Binche</t>
  </si>
  <si>
    <t xml:space="preserve">total prestataires </t>
  </si>
  <si>
    <t xml:space="preserve">[1] Types de secteur : 1ère ligne, deuxième ligne, médecins spécialistes, partenaires de l’aide à domicile et aide aux familles, structures ou réseaux de concertation ou coordination, associations de patients, secteur de l’aide aux personnes, mutualités, secteur associatif, secteur privé, autorités locales, etc. </t>
  </si>
  <si>
    <t>Action</t>
  </si>
  <si>
    <t>Description</t>
  </si>
  <si>
    <t>Qui réalise l'action ?</t>
  </si>
  <si>
    <t xml:space="preserve">DEPENDANCES </t>
  </si>
  <si>
    <t xml:space="preserve">Commentaire </t>
  </si>
  <si>
    <t xml:space="preserve">Legende  Actions </t>
  </si>
  <si>
    <t>2 séances de 1 heure/ an</t>
  </si>
  <si>
    <t>timing màJ - action en accélération</t>
  </si>
  <si>
    <t>L’APA s’adresse aux patients inclus et sera recommandée suite à une évaluation soit dans l’UTIL, soit via un certificat d’aptitude du médecin traitant ou du spécialiste, soit à l’issue d’un bilan kiné demandé par le médecin traitant ou le spécialiste.
Le patient recevra via le carnet de bord un support d’auto-évaluation et de motivation. Un rendez-vous sera alors pris pour une activité physique adaptée dans le cadre d’une activité de groupe. 
Cette action est réalisée en partenariat avec l’asbl Gymsana et les opérateurs locaux qui auront conclu un accord et une convention de qualité avec le PACT. La maison de Mariemont met à disposition gracieusement une salle de sport. Le suivi du patient sera réalisé via les tests d’évaluation, le carnet d’accompagnement et le dialogue constant avec les autres acteurs dont le premier, le médecin.
Il s’agit de groupe de 10 à 15 patients qui réalisent une activité une à deux fois par semaine.
Le but est d’organiser de l’activité physique adaptée de groupe. Si le patient le souhaite il pourra également réaliser ses activités seul ou en privé, dans ce cas, l’activité est à sa charge et sous sa responsabilité.
L’objectif est de mettre en place une pratique régulière. Celle-ci sera accompagnée pendant 6 mois minimum. Le patient recevra une carte qui lui permettra d’avoir accès à l’activité. Tous les aspects pratiques seront à préciser avec le prestataire.
La personne participante, éduquée et motivée, continue l’AP dans une structure locale (clubs et associations sportives validées) et pratique également des exercices/sorties depuis/chez elle.
Les lieux où seront organisées les séances devront être suffisamment sécuritaires pour le public visé par cette action.</t>
  </si>
  <si>
    <t>LBSP</t>
  </si>
  <si>
    <t>lancement du GT en sept 2019</t>
  </si>
  <si>
    <t>phase 2</t>
  </si>
  <si>
    <t>formations mais à Namur : difficulté de mobilité et d'accessibilité!</t>
  </si>
  <si>
    <t xml:space="preserve">action reportée gant màj </t>
  </si>
  <si>
    <t>réalisée</t>
  </si>
  <si>
    <t>existe</t>
  </si>
  <si>
    <t>outils de com vers groupements professionnels (glem, pharmaciens, …)</t>
  </si>
  <si>
    <t>1) définir un programme de formation
2) organiser 4 modules multidisciplinaires par an
3) diffuser la méthodologique PACT</t>
  </si>
  <si>
    <r>
      <t xml:space="preserve">mis en place du GPS et ensuite formations
</t>
    </r>
    <r>
      <rPr>
        <b/>
        <sz val="11"/>
        <rFont val="Calibri"/>
        <family val="2"/>
        <scheme val="minor"/>
      </rPr>
      <t>action adaptée</t>
    </r>
  </si>
  <si>
    <t>pas d'action spécifique</t>
  </si>
  <si>
    <t>belrai</t>
  </si>
  <si>
    <t>suivi étude solidaris</t>
  </si>
  <si>
    <t>CLM + servier</t>
  </si>
  <si>
    <t>il s'agit d'une action qui nécessite de créer un référentiel de qualité, de type ADEPS, en concertation avec la FEMA. Le timing pour la validation du référentiel n'est pas connu.</t>
  </si>
  <si>
    <t>Intensification de la communication vers les prestataires</t>
  </si>
  <si>
    <t xml:space="preserve">Augmentation importante de l'information et de communication se sont multipliés via les organismes professionnels </t>
  </si>
  <si>
    <t>Une permanence est organisée par Espace senior au CHU Tivoli pour les proches des personnes Alzheimer. Un groupe de paroel est organisé par l'association Parkinsson. A ce satde il n'y a pas de groupe ouvert à tous. Le Pact rerpend les infos sur son site.</t>
  </si>
  <si>
    <t>Action 2020-21</t>
  </si>
  <si>
    <t>Augmentation des médecins assitants</t>
  </si>
  <si>
    <t>Des concertations dématérialisées ont été organisées mais n'ont pas conduit à guideline. Il manque un accord sur la télémédecine pour avancer car actuellement cette concertation n'est pas valorisée.</t>
  </si>
  <si>
    <t>1. approbation PV
2. état des actions et priorisation 2019
3. rappel des rôles de chacun</t>
  </si>
  <si>
    <t>Année 2019</t>
  </si>
  <si>
    <t>Détail diffusion</t>
  </si>
  <si>
    <r>
      <t xml:space="preserve"> </t>
    </r>
    <r>
      <rPr>
        <b/>
        <u/>
        <sz val="14"/>
        <color theme="1"/>
        <rFont val="Calibri"/>
        <family val="2"/>
        <scheme val="minor"/>
      </rPr>
      <t xml:space="preserve">nombre de contacts </t>
    </r>
    <r>
      <rPr>
        <b/>
        <sz val="14"/>
        <color theme="1"/>
        <rFont val="Calibri"/>
        <family val="2"/>
        <scheme val="minor"/>
      </rPr>
      <t>population générale  PACT</t>
    </r>
  </si>
  <si>
    <r>
      <t xml:space="preserve"> </t>
    </r>
    <r>
      <rPr>
        <b/>
        <u/>
        <sz val="14"/>
        <color theme="1"/>
        <rFont val="Calibri"/>
        <family val="2"/>
        <scheme val="minor"/>
      </rPr>
      <t xml:space="preserve">nombre de contacts </t>
    </r>
    <r>
      <rPr>
        <b/>
        <sz val="14"/>
        <color theme="1"/>
        <rFont val="Calibri"/>
        <family val="2"/>
        <scheme val="minor"/>
      </rPr>
      <t>population opérationnelle  PACT</t>
    </r>
  </si>
  <si>
    <t xml:space="preserve">un séminaire a été organisé"santé et participation" 
un séminaire de médecine interne au CHU TIVOLI
un séminaire pour les infirmières cheffes du CHU Tivoli
</t>
  </si>
  <si>
    <t>2 séances d'information et de sensibilisation pour une nouvelle approche qui favorise l'auto-gestion du patient.  en mai et en novembre 2019</t>
  </si>
  <si>
    <t>deux focus groupe sur les outils com
la compréhension du flyer
 la conception du carnet de bord</t>
  </si>
  <si>
    <t>cette action suit l'action 10 : Introduire le module de prévention lors des consultations chez le MG. Qui n'est pas terminée</t>
  </si>
  <si>
    <t>Prestataires impliqués</t>
  </si>
  <si>
    <t>Action terminée sur La Louvière</t>
  </si>
  <si>
    <t>action en 2020 financemnt de la foncdation Roi Baudouin</t>
  </si>
  <si>
    <t>Cette action est suspendue car elle implique une lourdeur administrative supplémentaire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</si>
</sst>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8" x14ac:knownFonts="1">
    <font>
      <sz val="11"/>
      <color theme="1"/>
      <name val="Calibri"/>
      <family val="2"/>
      <scheme val="minor"/>
    </font>
    <font>
      <b/>
      <sz val="11"/>
      <color theme="1"/>
      <name val="Calibri"/>
      <family val="2"/>
      <scheme val="minor"/>
    </font>
    <font>
      <b/>
      <sz val="14"/>
      <color theme="1"/>
      <name val="Calibri"/>
      <family val="2"/>
      <scheme val="minor"/>
    </font>
    <font>
      <i/>
      <sz val="11"/>
      <color rgb="FF7F7F7F"/>
      <name val="Calibri"/>
      <family val="2"/>
      <scheme val="minor"/>
    </font>
    <font>
      <b/>
      <sz val="12"/>
      <color theme="1"/>
      <name val="Calibri"/>
      <family val="2"/>
      <scheme val="minor"/>
    </font>
    <font>
      <sz val="11"/>
      <color theme="1"/>
      <name val="Calibri"/>
      <family val="2"/>
      <scheme val="minor"/>
    </font>
    <font>
      <sz val="9"/>
      <color indexed="81"/>
      <name val="Tahoma"/>
      <family val="2"/>
    </font>
    <font>
      <b/>
      <sz val="9"/>
      <color indexed="81"/>
      <name val="Tahoma"/>
      <family val="2"/>
    </font>
    <font>
      <sz val="8"/>
      <color theme="1"/>
      <name val="Calibri"/>
      <family val="2"/>
      <scheme val="minor"/>
    </font>
    <font>
      <sz val="9"/>
      <color theme="1"/>
      <name val="Calibri"/>
      <family val="2"/>
      <scheme val="minor"/>
    </font>
    <font>
      <b/>
      <sz val="9"/>
      <color theme="1"/>
      <name val="Calibri"/>
      <family val="2"/>
      <scheme val="minor"/>
    </font>
    <font>
      <sz val="11"/>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sz val="8"/>
      <name val="Calibri"/>
      <family val="2"/>
      <scheme val="minor"/>
    </font>
    <font>
      <sz val="9"/>
      <color indexed="9"/>
      <name val="Verdana"/>
      <family val="2"/>
    </font>
    <font>
      <sz val="8"/>
      <color indexed="9"/>
      <name val="Verdana"/>
      <family val="2"/>
    </font>
    <font>
      <u/>
      <sz val="14"/>
      <color theme="1"/>
      <name val="Calibri"/>
      <family val="2"/>
      <scheme val="minor"/>
    </font>
    <font>
      <sz val="11"/>
      <color rgb="FFFF0000"/>
      <name val="Calibri"/>
      <family val="2"/>
      <scheme val="minor"/>
    </font>
    <font>
      <sz val="10"/>
      <color theme="1"/>
      <name val="Calibri"/>
      <family val="2"/>
      <scheme val="minor"/>
    </font>
    <font>
      <sz val="11"/>
      <color rgb="FF9C0006"/>
      <name val="Calibri"/>
      <family val="2"/>
      <scheme val="minor"/>
    </font>
    <font>
      <sz val="11"/>
      <color rgb="FF9C5700"/>
      <name val="Calibri"/>
      <family val="2"/>
      <scheme val="minor"/>
    </font>
    <font>
      <sz val="11"/>
      <color theme="0"/>
      <name val="Calibri"/>
      <family val="2"/>
      <scheme val="minor"/>
    </font>
    <font>
      <sz val="10"/>
      <name val="Arial"/>
      <family val="2"/>
    </font>
    <font>
      <sz val="12"/>
      <name val="Calibri"/>
      <family val="2"/>
      <scheme val="minor"/>
    </font>
    <font>
      <b/>
      <sz val="12"/>
      <name val="Calibri"/>
      <family val="2"/>
      <scheme val="minor"/>
    </font>
    <font>
      <i/>
      <sz val="11"/>
      <name val="Calibri"/>
      <family val="2"/>
      <scheme val="minor"/>
    </font>
    <font>
      <b/>
      <sz val="10"/>
      <color theme="1"/>
      <name val="Calibri"/>
      <family val="2"/>
      <scheme val="minor"/>
    </font>
    <font>
      <sz val="13"/>
      <name val="Calibri Light"/>
      <family val="2"/>
    </font>
    <font>
      <sz val="12"/>
      <color indexed="8"/>
      <name val="Calibri"/>
      <family val="2"/>
      <scheme val="minor"/>
    </font>
    <font>
      <sz val="12"/>
      <color rgb="FFFF0000"/>
      <name val="Calibri"/>
      <family val="2"/>
      <scheme val="minor"/>
    </font>
    <font>
      <sz val="12"/>
      <color indexed="8"/>
      <name val="Calibri"/>
      <family val="2"/>
    </font>
    <font>
      <b/>
      <sz val="11"/>
      <color rgb="FFFF0000"/>
      <name val="Calibri"/>
      <family val="2"/>
      <scheme val="minor"/>
    </font>
    <font>
      <b/>
      <sz val="11"/>
      <name val="Calibri"/>
      <family val="2"/>
      <scheme val="minor"/>
    </font>
    <font>
      <u/>
      <sz val="11"/>
      <color theme="1"/>
      <name val="Calibri"/>
      <family val="2"/>
      <scheme val="minor"/>
    </font>
    <font>
      <sz val="12"/>
      <color theme="0"/>
      <name val="Calibri"/>
      <family val="2"/>
      <scheme val="minor"/>
    </font>
    <font>
      <b/>
      <sz val="9"/>
      <color rgb="FF000000"/>
      <name val="Calibri"/>
      <family val="2"/>
      <scheme val="minor"/>
    </font>
    <font>
      <b/>
      <u/>
      <sz val="9"/>
      <color rgb="FF000000"/>
      <name val="Calibri"/>
      <family val="2"/>
      <scheme val="minor"/>
    </font>
    <font>
      <b/>
      <vertAlign val="superscript"/>
      <sz val="9"/>
      <color rgb="FF000000"/>
      <name val="Calibri"/>
      <family val="2"/>
      <scheme val="minor"/>
    </font>
    <font>
      <b/>
      <sz val="8"/>
      <color theme="9" tint="-0.499984740745262"/>
      <name val="Calibri"/>
      <family val="2"/>
      <scheme val="minor"/>
    </font>
    <font>
      <sz val="9"/>
      <color rgb="FF000000"/>
      <name val="Calibri"/>
      <family val="2"/>
      <scheme val="minor"/>
    </font>
    <font>
      <sz val="9"/>
      <color rgb="FFED7D31"/>
      <name val="Calibri"/>
      <family val="2"/>
      <scheme val="minor"/>
    </font>
    <font>
      <sz val="9"/>
      <color rgb="FFFF0000"/>
      <name val="Calibri"/>
      <family val="2"/>
      <scheme val="minor"/>
    </font>
    <font>
      <sz val="8"/>
      <color rgb="FF000000"/>
      <name val="Calibri"/>
      <family val="2"/>
      <scheme val="minor"/>
    </font>
    <font>
      <sz val="9"/>
      <name val="Calibri"/>
      <family val="2"/>
      <scheme val="minor"/>
    </font>
    <font>
      <b/>
      <sz val="9"/>
      <name val="Arial"/>
      <family val="2"/>
    </font>
    <font>
      <sz val="9"/>
      <color indexed="8"/>
      <name val="Calibri"/>
      <family val="2"/>
      <scheme val="minor"/>
    </font>
    <font>
      <sz val="9"/>
      <color indexed="8"/>
      <name val="Calibri"/>
      <family val="2"/>
    </font>
    <font>
      <sz val="9"/>
      <color theme="5" tint="-0.249977111117893"/>
      <name val="Calibri"/>
      <family val="2"/>
      <scheme val="minor"/>
    </font>
    <font>
      <sz val="9"/>
      <name val="Calibri"/>
      <family val="2"/>
    </font>
    <font>
      <sz val="9"/>
      <name val="Calibri Light"/>
      <family val="2"/>
    </font>
    <font>
      <i/>
      <sz val="11"/>
      <color theme="1"/>
      <name val="Calibri"/>
      <family val="2"/>
      <scheme val="minor"/>
    </font>
    <font>
      <i/>
      <u/>
      <sz val="11"/>
      <color theme="1"/>
      <name val="Calibri"/>
      <family val="2"/>
      <scheme val="minor"/>
    </font>
    <font>
      <sz val="11"/>
      <color rgb="FF00B0F0"/>
      <name val="Calibri"/>
      <family val="2"/>
      <scheme val="minor"/>
    </font>
    <font>
      <u/>
      <sz val="11"/>
      <color theme="10"/>
      <name val="Calibri"/>
      <family val="2"/>
      <scheme val="minor"/>
    </font>
    <font>
      <b/>
      <sz val="10"/>
      <color theme="1"/>
      <name val="Calibri"/>
      <family val="2"/>
    </font>
    <font>
      <b/>
      <sz val="10"/>
      <color rgb="FF000000"/>
      <name val="Calibri"/>
      <family val="2"/>
    </font>
    <font>
      <sz val="10"/>
      <color rgb="FF000000"/>
      <name val="Calibri"/>
      <family val="2"/>
    </font>
    <font>
      <sz val="10"/>
      <color theme="1"/>
      <name val="Calibri"/>
      <family val="2"/>
    </font>
    <font>
      <b/>
      <sz val="15"/>
      <name val="Arial"/>
      <family val="2"/>
    </font>
    <font>
      <b/>
      <sz val="15"/>
      <color indexed="9"/>
      <name val="Calibri"/>
      <family val="2"/>
      <scheme val="minor"/>
    </font>
    <font>
      <b/>
      <sz val="15"/>
      <color theme="0"/>
      <name val="Calibri"/>
      <family val="2"/>
      <scheme val="minor"/>
    </font>
    <font>
      <b/>
      <sz val="15"/>
      <color indexed="9"/>
      <name val="Calibri"/>
      <family val="2"/>
    </font>
    <font>
      <sz val="15"/>
      <name val="Arial"/>
      <family val="2"/>
    </font>
    <font>
      <b/>
      <sz val="12"/>
      <name val="Arial"/>
      <family val="2"/>
    </font>
    <font>
      <sz val="12"/>
      <name val="Calibri Light"/>
      <family val="2"/>
    </font>
    <font>
      <b/>
      <u/>
      <sz val="14"/>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499984740745262"/>
        <bgColor indexed="64"/>
      </patternFill>
    </fill>
    <fill>
      <patternFill patternType="solid">
        <fgColor theme="9" tint="0.79998168889431442"/>
        <bgColor indexed="64"/>
      </patternFill>
    </fill>
    <fill>
      <patternFill patternType="solid">
        <fgColor rgb="FFFFC7CE"/>
      </patternFill>
    </fill>
    <fill>
      <patternFill patternType="solid">
        <fgColor rgb="FFFFEB9C"/>
      </patternFill>
    </fill>
    <fill>
      <patternFill patternType="solid">
        <fgColor theme="4"/>
      </patternFill>
    </fill>
    <fill>
      <patternFill patternType="solid">
        <fgColor rgb="FFFF0000"/>
        <bgColor indexed="64"/>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BE5F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medium">
        <color indexed="64"/>
      </right>
      <top style="thin">
        <color auto="1"/>
      </top>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9">
    <xf numFmtId="0" fontId="0" fillId="0" borderId="0"/>
    <xf numFmtId="9" fontId="5" fillId="0" borderId="0" applyFont="0" applyFill="0" applyBorder="0" applyAlignment="0" applyProtection="0"/>
    <xf numFmtId="43" fontId="5" fillId="0" borderId="0" applyFont="0" applyFill="0" applyBorder="0" applyAlignment="0" applyProtection="0"/>
    <xf numFmtId="0" fontId="21" fillId="7" borderId="0" applyNumberFormat="0" applyBorder="0" applyAlignment="0" applyProtection="0"/>
    <xf numFmtId="0" fontId="22" fillId="8" borderId="0" applyNumberFormat="0" applyBorder="0" applyAlignment="0" applyProtection="0"/>
    <xf numFmtId="0" fontId="3" fillId="0" borderId="0" applyNumberFormat="0" applyFill="0" applyBorder="0" applyAlignment="0" applyProtection="0"/>
    <xf numFmtId="0" fontId="24" fillId="0" borderId="0"/>
    <xf numFmtId="0" fontId="23" fillId="9" borderId="0" applyNumberFormat="0" applyBorder="0" applyAlignment="0" applyProtection="0"/>
    <xf numFmtId="0" fontId="55" fillId="0" borderId="0" applyNumberFormat="0" applyFill="0" applyBorder="0" applyAlignment="0" applyProtection="0"/>
  </cellStyleXfs>
  <cellXfs count="457">
    <xf numFmtId="0" fontId="0" fillId="0" borderId="0" xfId="0"/>
    <xf numFmtId="0" fontId="0" fillId="0" borderId="1" xfId="0" applyBorder="1" applyAlignment="1">
      <alignment vertical="center" wrapText="1"/>
    </xf>
    <xf numFmtId="0" fontId="0" fillId="0" borderId="1" xfId="0" applyBorder="1" applyAlignment="1">
      <alignment wrapText="1"/>
    </xf>
    <xf numFmtId="0" fontId="0" fillId="0" borderId="0" xfId="0" applyAlignment="1">
      <alignment wrapText="1"/>
    </xf>
    <xf numFmtId="0" fontId="0" fillId="0" borderId="1" xfId="0" applyBorder="1"/>
    <xf numFmtId="17" fontId="0" fillId="0" borderId="1" xfId="0" applyNumberFormat="1" applyBorder="1"/>
    <xf numFmtId="0" fontId="0" fillId="0" borderId="1" xfId="0" quotePrefix="1" applyBorder="1" applyAlignment="1">
      <alignment horizontal="right"/>
    </xf>
    <xf numFmtId="0" fontId="1" fillId="0" borderId="1" xfId="0" applyFont="1" applyBorder="1"/>
    <xf numFmtId="0" fontId="0" fillId="0" borderId="1" xfId="0" applyFill="1" applyBorder="1" applyAlignment="1">
      <alignment wrapText="1"/>
    </xf>
    <xf numFmtId="0" fontId="0" fillId="2" borderId="1" xfId="0" applyFill="1" applyBorder="1" applyAlignment="1">
      <alignment wrapText="1"/>
    </xf>
    <xf numFmtId="0" fontId="0" fillId="0" borderId="1" xfId="0" applyFill="1" applyBorder="1"/>
    <xf numFmtId="0" fontId="0" fillId="2" borderId="1" xfId="0" applyFill="1" applyBorder="1"/>
    <xf numFmtId="0" fontId="1" fillId="0" borderId="1" xfId="0" applyFont="1" applyBorder="1" applyAlignment="1">
      <alignment wrapText="1"/>
    </xf>
    <xf numFmtId="0" fontId="1" fillId="2" borderId="1" xfId="0" applyFont="1" applyFill="1" applyBorder="1" applyAlignment="1">
      <alignment wrapText="1"/>
    </xf>
    <xf numFmtId="17" fontId="4" fillId="0" borderId="1" xfId="0" applyNumberFormat="1" applyFont="1" applyBorder="1" applyAlignment="1">
      <alignment wrapText="1"/>
    </xf>
    <xf numFmtId="0" fontId="4" fillId="0" borderId="1" xfId="0" applyFont="1" applyBorder="1"/>
    <xf numFmtId="0" fontId="4" fillId="0" borderId="1" xfId="0" applyFont="1" applyBorder="1" applyAlignment="1">
      <alignment wrapText="1"/>
    </xf>
    <xf numFmtId="17" fontId="0" fillId="0" borderId="1" xfId="0" applyNumberFormat="1" applyBorder="1" applyAlignment="1">
      <alignment vertical="center" wrapText="1"/>
    </xf>
    <xf numFmtId="0" fontId="0" fillId="0" borderId="0" xfId="0" applyAlignment="1">
      <alignment vertical="center" wrapText="1"/>
    </xf>
    <xf numFmtId="0" fontId="0" fillId="2" borderId="1" xfId="0" applyFill="1" applyBorder="1" applyAlignment="1">
      <alignment vertical="center" wrapText="1"/>
    </xf>
    <xf numFmtId="0" fontId="8" fillId="0" borderId="1" xfId="0" applyFont="1" applyBorder="1"/>
    <xf numFmtId="0" fontId="9" fillId="0" borderId="1" xfId="0" applyFont="1" applyBorder="1" applyAlignment="1">
      <alignment wrapText="1"/>
    </xf>
    <xf numFmtId="0" fontId="9" fillId="0" borderId="1" xfId="0" applyFont="1" applyFill="1" applyBorder="1" applyAlignment="1">
      <alignment wrapText="1"/>
    </xf>
    <xf numFmtId="0" fontId="9" fillId="0" borderId="1" xfId="0" applyFont="1" applyBorder="1" applyAlignment="1">
      <alignment vertical="center" wrapText="1"/>
    </xf>
    <xf numFmtId="0" fontId="0" fillId="0" borderId="1" xfId="0" applyFont="1" applyBorder="1"/>
    <xf numFmtId="0" fontId="1" fillId="3" borderId="1" xfId="0" applyFont="1" applyFill="1" applyBorder="1"/>
    <xf numFmtId="0" fontId="1" fillId="3" borderId="1" xfId="0" applyFont="1" applyFill="1" applyBorder="1" applyAlignment="1">
      <alignment wrapText="1"/>
    </xf>
    <xf numFmtId="0" fontId="1" fillId="3" borderId="1" xfId="0" applyFont="1" applyFill="1" applyBorder="1" applyAlignment="1">
      <alignment vertical="center"/>
    </xf>
    <xf numFmtId="0" fontId="1"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wrapText="1"/>
    </xf>
    <xf numFmtId="0" fontId="2" fillId="3" borderId="1" xfId="0" applyFont="1" applyFill="1" applyBorder="1" applyAlignment="1">
      <alignment vertical="center"/>
    </xf>
    <xf numFmtId="9" fontId="0" fillId="0" borderId="1" xfId="1" applyFont="1" applyBorder="1"/>
    <xf numFmtId="1" fontId="0" fillId="0" borderId="1" xfId="1" applyNumberFormat="1" applyFont="1" applyBorder="1"/>
    <xf numFmtId="0" fontId="0" fillId="0" borderId="1" xfId="1" applyNumberFormat="1" applyFont="1" applyBorder="1"/>
    <xf numFmtId="0" fontId="0" fillId="0" borderId="0" xfId="0" applyFill="1" applyBorder="1"/>
    <xf numFmtId="0" fontId="1" fillId="3" borderId="0" xfId="0" applyFont="1" applyFill="1" applyBorder="1"/>
    <xf numFmtId="0" fontId="1" fillId="4" borderId="0" xfId="0" applyFont="1" applyFill="1" applyAlignment="1">
      <alignment horizontal="center"/>
    </xf>
    <xf numFmtId="0" fontId="0" fillId="4" borderId="1" xfId="0" applyFill="1" applyBorder="1" applyAlignment="1">
      <alignment horizontal="center" wrapText="1"/>
    </xf>
    <xf numFmtId="0" fontId="0" fillId="0" borderId="0" xfId="0" applyAlignment="1">
      <alignment horizontal="center"/>
    </xf>
    <xf numFmtId="0" fontId="9" fillId="0" borderId="1" xfId="0" applyFont="1" applyFill="1" applyBorder="1" applyAlignment="1">
      <alignment horizontal="center" wrapText="1"/>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wrapText="1"/>
    </xf>
    <xf numFmtId="0" fontId="10" fillId="4"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right" vertical="center" wrapText="1"/>
    </xf>
    <xf numFmtId="0" fontId="4" fillId="0" borderId="1" xfId="0" applyFont="1" applyBorder="1" applyAlignment="1">
      <alignment horizontal="center" vertical="center"/>
    </xf>
    <xf numFmtId="0" fontId="14" fillId="0" borderId="0" xfId="0" applyFont="1"/>
    <xf numFmtId="0" fontId="14" fillId="3"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xf>
    <xf numFmtId="0" fontId="0" fillId="0" borderId="1" xfId="0" applyFont="1" applyBorder="1" applyAlignment="1">
      <alignment vertical="center" wrapText="1"/>
    </xf>
    <xf numFmtId="0" fontId="16" fillId="5" borderId="1" xfId="0" applyFont="1" applyFill="1" applyBorder="1" applyAlignment="1">
      <alignment horizontal="left" vertical="top"/>
    </xf>
    <xf numFmtId="0" fontId="16" fillId="5" borderId="1" xfId="0" applyFont="1" applyFill="1" applyBorder="1" applyAlignment="1">
      <alignment horizontal="left" vertical="top" wrapText="1"/>
    </xf>
    <xf numFmtId="0" fontId="16" fillId="5" borderId="1" xfId="0" applyFont="1" applyFill="1" applyBorder="1" applyAlignment="1">
      <alignment horizontal="center" vertical="center"/>
    </xf>
    <xf numFmtId="0" fontId="0" fillId="0" borderId="0" xfId="0" applyFont="1"/>
    <xf numFmtId="0" fontId="0" fillId="0" borderId="1" xfId="0" applyFont="1" applyBorder="1" applyAlignment="1">
      <alignment horizontal="left"/>
    </xf>
    <xf numFmtId="164" fontId="5" fillId="0" borderId="1" xfId="2" applyNumberFormat="1" applyFont="1" applyBorder="1" applyAlignment="1">
      <alignment vertical="center"/>
    </xf>
    <xf numFmtId="0" fontId="0" fillId="0" borderId="1" xfId="0" applyFont="1" applyBorder="1" applyAlignment="1">
      <alignment vertical="center"/>
    </xf>
    <xf numFmtId="0" fontId="0" fillId="0" borderId="1" xfId="0" applyFont="1" applyFill="1" applyBorder="1" applyAlignment="1">
      <alignment horizontal="right" vertical="center"/>
    </xf>
    <xf numFmtId="0" fontId="0" fillId="0" borderId="1" xfId="0" applyFont="1" applyFill="1" applyBorder="1"/>
    <xf numFmtId="0" fontId="0" fillId="0" borderId="1" xfId="0" applyFont="1" applyFill="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wrapText="1"/>
    </xf>
    <xf numFmtId="0" fontId="0" fillId="0" borderId="0" xfId="0" applyFont="1" applyAlignment="1">
      <alignment vertical="center"/>
    </xf>
    <xf numFmtId="164" fontId="5" fillId="0" borderId="1" xfId="2" applyNumberFormat="1" applyFont="1" applyFill="1" applyBorder="1" applyAlignment="1">
      <alignment vertical="center"/>
    </xf>
    <xf numFmtId="0" fontId="18" fillId="0" borderId="1" xfId="0" applyFont="1" applyBorder="1"/>
    <xf numFmtId="0" fontId="0" fillId="0" borderId="0" xfId="0" applyFont="1" applyFill="1" applyAlignment="1">
      <alignment vertical="center"/>
    </xf>
    <xf numFmtId="0" fontId="13" fillId="3" borderId="1" xfId="0" applyFont="1" applyFill="1" applyBorder="1" applyAlignment="1">
      <alignment vertical="center"/>
    </xf>
    <xf numFmtId="0" fontId="0" fillId="3" borderId="1" xfId="0" applyFont="1" applyFill="1" applyBorder="1" applyAlignment="1">
      <alignment vertical="center"/>
    </xf>
    <xf numFmtId="164" fontId="5" fillId="3" borderId="1" xfId="2" applyNumberFormat="1" applyFont="1" applyFill="1" applyBorder="1" applyAlignment="1">
      <alignment horizontal="right" vertical="center"/>
    </xf>
    <xf numFmtId="0" fontId="0" fillId="3" borderId="1" xfId="0" applyFont="1" applyFill="1" applyBorder="1" applyAlignment="1">
      <alignment horizontal="right" vertical="center"/>
    </xf>
    <xf numFmtId="17" fontId="0" fillId="3" borderId="1" xfId="0" applyNumberFormat="1" applyFont="1" applyFill="1" applyBorder="1" applyAlignment="1">
      <alignment vertical="center"/>
    </xf>
    <xf numFmtId="0" fontId="0" fillId="3" borderId="1" xfId="0" applyFont="1" applyFill="1" applyBorder="1"/>
    <xf numFmtId="0" fontId="0" fillId="3" borderId="1" xfId="0" applyFont="1" applyFill="1" applyBorder="1" applyAlignment="1">
      <alignment horizontal="lef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Border="1"/>
    <xf numFmtId="0" fontId="0" fillId="0" borderId="0" xfId="0" applyFont="1" applyBorder="1" applyAlignment="1">
      <alignment vertical="center"/>
    </xf>
    <xf numFmtId="0" fontId="1" fillId="0" borderId="0" xfId="0" applyFont="1" applyBorder="1"/>
    <xf numFmtId="0" fontId="1" fillId="4" borderId="1" xfId="0" applyFont="1" applyFill="1" applyBorder="1" applyAlignment="1">
      <alignment horizontal="left" vertical="center" wrapText="1"/>
    </xf>
    <xf numFmtId="0" fontId="1" fillId="0" borderId="0" xfId="0" applyFont="1" applyAlignment="1">
      <alignment horizontal="left" vertical="center"/>
    </xf>
    <xf numFmtId="0" fontId="0" fillId="0" borderId="1" xfId="0" applyBorder="1" applyAlignment="1">
      <alignment horizontal="left" vertical="center" wrapText="1"/>
    </xf>
    <xf numFmtId="0" fontId="20" fillId="0" borderId="1" xfId="0" quotePrefix="1" applyFont="1" applyBorder="1" applyAlignment="1">
      <alignment horizontal="left" vertical="center" wrapText="1"/>
    </xf>
    <xf numFmtId="0" fontId="0" fillId="0" borderId="1" xfId="0" quotePrefix="1" applyBorder="1" applyAlignment="1">
      <alignment horizontal="left" vertical="center" wrapText="1"/>
    </xf>
    <xf numFmtId="0" fontId="0" fillId="0" borderId="0" xfId="0" applyAlignment="1">
      <alignment horizontal="left" vertical="center"/>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0" fillId="0" borderId="1" xfId="0" quotePrefix="1" applyBorder="1" applyAlignment="1">
      <alignment horizontal="left" vertical="center"/>
    </xf>
    <xf numFmtId="0" fontId="19" fillId="0" borderId="1" xfId="0" applyFont="1" applyBorder="1" applyAlignment="1">
      <alignment horizontal="left" vertical="center"/>
    </xf>
    <xf numFmtId="0" fontId="1" fillId="3" borderId="1" xfId="0" applyFont="1" applyFill="1" applyBorder="1" applyAlignment="1">
      <alignment horizontal="left" vertical="center"/>
    </xf>
    <xf numFmtId="0" fontId="20" fillId="3" borderId="1" xfId="0" applyFont="1" applyFill="1" applyBorder="1" applyAlignment="1">
      <alignment horizontal="left"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1" fillId="3" borderId="1" xfId="0" applyFont="1" applyFill="1" applyBorder="1" applyAlignment="1">
      <alignment horizontal="left" vertical="center" wrapText="1"/>
    </xf>
    <xf numFmtId="0" fontId="20" fillId="0" borderId="0" xfId="0" applyFont="1" applyAlignment="1">
      <alignment horizontal="left" vertical="center"/>
    </xf>
    <xf numFmtId="0" fontId="0" fillId="0" borderId="0" xfId="0" applyAlignment="1">
      <alignment horizontal="left" vertical="center" wrapText="1"/>
    </xf>
    <xf numFmtId="0" fontId="2" fillId="6" borderId="1" xfId="0" applyFont="1" applyFill="1" applyBorder="1" applyAlignment="1">
      <alignment horizontal="right" vertical="center" wrapText="1"/>
    </xf>
    <xf numFmtId="0" fontId="2" fillId="6" borderId="12" xfId="0" applyFont="1" applyFill="1" applyBorder="1" applyAlignment="1">
      <alignment horizontal="right" vertical="center" wrapText="1"/>
    </xf>
    <xf numFmtId="0" fontId="0" fillId="0" borderId="12" xfId="0" applyBorder="1" applyAlignment="1">
      <alignment vertical="center" wrapText="1"/>
    </xf>
    <xf numFmtId="0" fontId="2" fillId="6" borderId="15" xfId="0" applyFont="1" applyFill="1" applyBorder="1" applyAlignment="1">
      <alignment horizontal="right" vertical="center" wrapText="1"/>
    </xf>
    <xf numFmtId="0" fontId="1" fillId="0" borderId="15" xfId="0" applyFont="1" applyBorder="1" applyAlignment="1">
      <alignment vertical="center" wrapText="1"/>
    </xf>
    <xf numFmtId="0" fontId="2" fillId="0" borderId="1" xfId="0" applyFont="1" applyBorder="1" applyAlignment="1">
      <alignment horizontal="center" vertical="center" wrapText="1"/>
    </xf>
    <xf numFmtId="1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right" vertical="center" wrapText="1"/>
    </xf>
    <xf numFmtId="0" fontId="0" fillId="3" borderId="1" xfId="0" applyFill="1" applyBorder="1" applyAlignment="1">
      <alignment vertical="center" wrapText="1"/>
    </xf>
    <xf numFmtId="16" fontId="0" fillId="3" borderId="1" xfId="0" applyNumberFormat="1" applyFill="1" applyBorder="1" applyAlignment="1">
      <alignment vertical="center" wrapText="1"/>
    </xf>
    <xf numFmtId="0" fontId="0" fillId="3" borderId="1" xfId="0" quotePrefix="1" applyFill="1" applyBorder="1" applyAlignment="1">
      <alignment vertical="center" wrapText="1"/>
    </xf>
    <xf numFmtId="16" fontId="0" fillId="0" borderId="1" xfId="0" applyNumberFormat="1" applyBorder="1" applyAlignment="1">
      <alignment horizontal="right" vertical="center" wrapText="1"/>
    </xf>
    <xf numFmtId="16" fontId="0" fillId="0" borderId="1" xfId="0" applyNumberFormat="1" applyBorder="1" applyAlignment="1">
      <alignment vertical="center" wrapText="1"/>
    </xf>
    <xf numFmtId="16" fontId="0" fillId="0" borderId="1" xfId="0" quotePrefix="1" applyNumberFormat="1" applyBorder="1" applyAlignment="1">
      <alignment vertical="center" wrapText="1"/>
    </xf>
    <xf numFmtId="0" fontId="0" fillId="0" borderId="1" xfId="0" quotePrefix="1" applyBorder="1" applyAlignment="1">
      <alignment vertical="center" wrapText="1"/>
    </xf>
    <xf numFmtId="0" fontId="1" fillId="0" borderId="1" xfId="0" applyFont="1" applyBorder="1" applyAlignment="1">
      <alignment vertical="center" wrapText="1"/>
    </xf>
    <xf numFmtId="0" fontId="0" fillId="3" borderId="1" xfId="0" quotePrefix="1" applyFill="1" applyBorder="1" applyAlignment="1">
      <alignment horizontal="right" vertical="center" wrapText="1"/>
    </xf>
    <xf numFmtId="16" fontId="0" fillId="3" borderId="1" xfId="0" quotePrefix="1" applyNumberFormat="1" applyFill="1" applyBorder="1" applyAlignment="1">
      <alignment horizontal="right" vertical="center" wrapText="1"/>
    </xf>
    <xf numFmtId="0" fontId="1" fillId="0" borderId="1" xfId="0" quotePrefix="1" applyFont="1" applyBorder="1" applyAlignment="1">
      <alignment vertical="center" wrapText="1"/>
    </xf>
    <xf numFmtId="0" fontId="1" fillId="3" borderId="1" xfId="0" quotePrefix="1" applyFont="1" applyFill="1" applyBorder="1" applyAlignment="1">
      <alignment vertical="center" wrapText="1"/>
    </xf>
    <xf numFmtId="0" fontId="25" fillId="0" borderId="0" xfId="6" applyFont="1" applyAlignment="1">
      <alignment horizontal="left" vertical="center" wrapText="1"/>
    </xf>
    <xf numFmtId="0" fontId="24" fillId="0" borderId="1" xfId="6" applyBorder="1" applyAlignment="1">
      <alignment vertical="center" wrapText="1"/>
    </xf>
    <xf numFmtId="0" fontId="24" fillId="0" borderId="0" xfId="6" applyAlignment="1">
      <alignment vertical="center" wrapText="1"/>
    </xf>
    <xf numFmtId="0" fontId="24" fillId="0" borderId="0" xfId="6" applyAlignment="1">
      <alignment horizontal="center" vertical="center" wrapText="1"/>
    </xf>
    <xf numFmtId="0" fontId="0" fillId="12" borderId="1" xfId="0" applyFill="1" applyBorder="1" applyAlignment="1">
      <alignment horizontal="center"/>
    </xf>
    <xf numFmtId="0" fontId="0" fillId="12" borderId="1" xfId="0" applyFill="1" applyBorder="1"/>
    <xf numFmtId="0" fontId="0" fillId="13" borderId="1" xfId="0" applyFill="1" applyBorder="1"/>
    <xf numFmtId="0" fontId="0" fillId="0" borderId="1" xfId="0" applyBorder="1" applyAlignment="1">
      <alignment horizontal="center"/>
    </xf>
    <xf numFmtId="0" fontId="0" fillId="13" borderId="1" xfId="0" applyFill="1" applyBorder="1" applyAlignment="1">
      <alignment horizontal="center"/>
    </xf>
    <xf numFmtId="0" fontId="21" fillId="12" borderId="1" xfId="3" applyFill="1" applyBorder="1"/>
    <xf numFmtId="0" fontId="22" fillId="0" borderId="1" xfId="4" applyFill="1" applyBorder="1" applyAlignment="1">
      <alignment horizontal="center"/>
    </xf>
    <xf numFmtId="0" fontId="22" fillId="12" borderId="1" xfId="4" applyFill="1" applyBorder="1" applyAlignment="1">
      <alignment horizontal="center"/>
    </xf>
    <xf numFmtId="0" fontId="22" fillId="13" borderId="1" xfId="4" applyFill="1" applyBorder="1" applyAlignment="1">
      <alignment horizontal="center"/>
    </xf>
    <xf numFmtId="0" fontId="14" fillId="0" borderId="1" xfId="0" applyFont="1" applyBorder="1" applyAlignment="1">
      <alignment horizontal="left" vertical="center" wrapText="1"/>
    </xf>
    <xf numFmtId="0" fontId="0" fillId="12" borderId="1" xfId="0" applyFill="1" applyBorder="1" applyAlignment="1">
      <alignment vertical="center"/>
    </xf>
    <xf numFmtId="0" fontId="0" fillId="2" borderId="1" xfId="0" applyFill="1" applyBorder="1" applyAlignment="1">
      <alignment vertical="center"/>
    </xf>
    <xf numFmtId="0" fontId="24" fillId="12" borderId="1" xfId="6" applyFill="1" applyBorder="1" applyAlignment="1">
      <alignment vertical="center" wrapText="1"/>
    </xf>
    <xf numFmtId="0" fontId="30" fillId="0" borderId="1" xfId="0" applyFont="1" applyBorder="1" applyAlignment="1">
      <alignment horizontal="left" vertical="center" wrapText="1"/>
    </xf>
    <xf numFmtId="0" fontId="24" fillId="13" borderId="1" xfId="6" applyFill="1" applyBorder="1" applyAlignment="1">
      <alignment vertical="center" wrapText="1"/>
    </xf>
    <xf numFmtId="0" fontId="0" fillId="13" borderId="1" xfId="0" applyFill="1" applyBorder="1" applyAlignment="1">
      <alignment vertical="center"/>
    </xf>
    <xf numFmtId="0" fontId="0" fillId="12" borderId="1" xfId="0" applyFill="1" applyBorder="1" applyAlignment="1">
      <alignment wrapText="1"/>
    </xf>
    <xf numFmtId="0" fontId="0" fillId="2" borderId="1" xfId="0" applyFill="1" applyBorder="1" applyAlignment="1">
      <alignment horizontal="center" vertical="center"/>
    </xf>
    <xf numFmtId="0" fontId="0" fillId="13" borderId="1" xfId="0" applyFill="1" applyBorder="1" applyAlignment="1">
      <alignment vertical="center" wrapText="1"/>
    </xf>
    <xf numFmtId="0" fontId="25" fillId="0" borderId="1" xfId="0" applyFont="1" applyBorder="1" applyAlignment="1">
      <alignment horizontal="left" vertical="center" wrapText="1"/>
    </xf>
    <xf numFmtId="0" fontId="14" fillId="0" borderId="1" xfId="0" applyFont="1" applyBorder="1" applyAlignment="1">
      <alignment horizontal="left" vertical="center"/>
    </xf>
    <xf numFmtId="0" fontId="24" fillId="2" borderId="1" xfId="6" applyFill="1" applyBorder="1" applyAlignment="1">
      <alignment vertical="center" wrapText="1"/>
    </xf>
    <xf numFmtId="0" fontId="14" fillId="0" borderId="0" xfId="0" applyFont="1" applyAlignment="1">
      <alignment horizontal="left" vertical="center"/>
    </xf>
    <xf numFmtId="0" fontId="36" fillId="0" borderId="0" xfId="0" applyFont="1" applyAlignment="1">
      <alignment horizontal="left" vertical="center"/>
    </xf>
    <xf numFmtId="0" fontId="37" fillId="0" borderId="23" xfId="0" applyFont="1" applyBorder="1" applyAlignment="1">
      <alignment horizontal="center" vertical="center" wrapText="1"/>
    </xf>
    <xf numFmtId="0" fontId="37" fillId="0" borderId="23" xfId="0" applyFont="1" applyBorder="1" applyAlignment="1">
      <alignment horizontal="center" vertical="center"/>
    </xf>
    <xf numFmtId="0" fontId="9" fillId="0" borderId="23" xfId="0" applyFont="1" applyBorder="1"/>
    <xf numFmtId="0" fontId="9" fillId="0" borderId="24" xfId="0" applyFont="1" applyBorder="1" applyAlignment="1">
      <alignment horizontal="center" vertical="center"/>
    </xf>
    <xf numFmtId="0" fontId="9" fillId="0" borderId="4" xfId="0" applyFont="1" applyBorder="1"/>
    <xf numFmtId="0" fontId="9" fillId="0" borderId="1" xfId="0" applyFont="1" applyBorder="1"/>
    <xf numFmtId="0" fontId="9" fillId="0" borderId="8" xfId="0" applyFont="1" applyBorder="1"/>
    <xf numFmtId="0" fontId="40" fillId="0" borderId="26" xfId="0" applyFont="1" applyBorder="1" applyAlignment="1">
      <alignment vertical="center" wrapText="1"/>
    </xf>
    <xf numFmtId="0" fontId="45" fillId="0" borderId="1" xfId="0" applyFont="1" applyBorder="1" applyAlignment="1">
      <alignment vertical="center" wrapText="1"/>
    </xf>
    <xf numFmtId="0" fontId="41" fillId="0" borderId="1" xfId="0" applyFont="1" applyBorder="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14" borderId="8" xfId="0" applyFont="1" applyFill="1" applyBorder="1" applyAlignment="1">
      <alignment horizontal="center" vertical="center"/>
    </xf>
    <xf numFmtId="0" fontId="45" fillId="0" borderId="1" xfId="0" applyFont="1" applyBorder="1" applyAlignment="1">
      <alignment horizontal="left" vertical="center" wrapText="1"/>
    </xf>
    <xf numFmtId="0" fontId="9" fillId="0" borderId="1" xfId="0" applyFont="1" applyBorder="1" applyAlignment="1">
      <alignment horizontal="left" vertical="center" wrapText="1"/>
    </xf>
    <xf numFmtId="0" fontId="47" fillId="0" borderId="1" xfId="0" applyFont="1" applyBorder="1" applyAlignment="1">
      <alignment horizontal="left" vertical="center" wrapText="1"/>
    </xf>
    <xf numFmtId="0" fontId="9" fillId="0" borderId="8" xfId="0" applyFont="1" applyBorder="1" applyAlignment="1">
      <alignment horizontal="center" vertical="center"/>
    </xf>
    <xf numFmtId="0" fontId="51" fillId="0" borderId="1" xfId="0" applyFont="1" applyBorder="1" applyAlignment="1">
      <alignment vertical="center" wrapText="1"/>
    </xf>
    <xf numFmtId="0" fontId="9" fillId="0" borderId="2" xfId="0" applyFont="1" applyBorder="1"/>
    <xf numFmtId="0" fontId="9" fillId="0" borderId="28" xfId="0" applyFont="1" applyBorder="1" applyAlignment="1">
      <alignment horizontal="left" vertical="center" wrapText="1"/>
    </xf>
    <xf numFmtId="0" fontId="9" fillId="0" borderId="28" xfId="0" applyFont="1" applyBorder="1"/>
    <xf numFmtId="0" fontId="9" fillId="0" borderId="29" xfId="0" applyFont="1" applyBorder="1" applyAlignment="1">
      <alignment horizontal="center" vertical="center"/>
    </xf>
    <xf numFmtId="0" fontId="9" fillId="0" borderId="15" xfId="0" applyFont="1" applyBorder="1" applyAlignment="1">
      <alignment wrapText="1"/>
    </xf>
    <xf numFmtId="0" fontId="9" fillId="0" borderId="15" xfId="0" applyFont="1" applyBorder="1"/>
    <xf numFmtId="0" fontId="9" fillId="0" borderId="15" xfId="0" applyFont="1" applyBorder="1" applyAlignment="1">
      <alignment horizontal="center" vertical="center"/>
    </xf>
    <xf numFmtId="0" fontId="44" fillId="3" borderId="26" xfId="0" applyFont="1" applyFill="1" applyBorder="1" applyAlignment="1">
      <alignment horizontal="center" vertical="center" wrapText="1"/>
    </xf>
    <xf numFmtId="0" fontId="37" fillId="0" borderId="1" xfId="0" applyFont="1" applyBorder="1" applyAlignment="1">
      <alignment horizontal="center" vertical="center" wrapText="1"/>
    </xf>
    <xf numFmtId="0" fontId="16" fillId="5" borderId="1" xfId="0" applyFont="1" applyFill="1" applyBorder="1" applyAlignment="1">
      <alignment vertical="center"/>
    </xf>
    <xf numFmtId="0" fontId="14" fillId="3" borderId="1" xfId="0" applyFont="1" applyFill="1" applyBorder="1" applyAlignment="1">
      <alignment vertical="center"/>
    </xf>
    <xf numFmtId="0" fontId="1" fillId="0" borderId="10" xfId="0" applyFont="1" applyBorder="1" applyAlignment="1">
      <alignment vertical="center"/>
    </xf>
    <xf numFmtId="0" fontId="0" fillId="0" borderId="0" xfId="0"/>
    <xf numFmtId="0" fontId="1" fillId="14" borderId="23" xfId="0" applyFont="1" applyFill="1" applyBorder="1" applyAlignment="1">
      <alignment horizontal="center" vertical="center" wrapText="1"/>
    </xf>
    <xf numFmtId="0" fontId="1" fillId="14" borderId="30" xfId="0" applyFont="1" applyFill="1" applyBorder="1" applyAlignment="1">
      <alignment horizontal="center" vertical="center" wrapText="1"/>
    </xf>
    <xf numFmtId="0" fontId="1" fillId="14" borderId="31" xfId="0" applyFont="1" applyFill="1" applyBorder="1" applyAlignment="1">
      <alignment horizontal="center" vertical="center" wrapText="1"/>
    </xf>
    <xf numFmtId="0" fontId="1" fillId="14" borderId="18"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0" fillId="15" borderId="7" xfId="0" applyFill="1" applyBorder="1" applyAlignment="1">
      <alignment horizontal="left" vertical="top"/>
    </xf>
    <xf numFmtId="0" fontId="0" fillId="15" borderId="1" xfId="0" applyFill="1" applyBorder="1" applyAlignment="1">
      <alignment horizontal="left" vertical="top" wrapText="1"/>
    </xf>
    <xf numFmtId="0" fontId="0" fillId="15" borderId="1" xfId="0" applyFill="1" applyBorder="1" applyAlignment="1">
      <alignment horizontal="center" vertical="center" wrapText="1"/>
    </xf>
    <xf numFmtId="0" fontId="0" fillId="15" borderId="1" xfId="0" applyFill="1" applyBorder="1" applyAlignment="1">
      <alignment horizontal="center" vertical="center"/>
    </xf>
    <xf numFmtId="0" fontId="0" fillId="0" borderId="4" xfId="0" applyBorder="1"/>
    <xf numFmtId="0" fontId="0" fillId="0" borderId="1" xfId="0" applyBorder="1"/>
    <xf numFmtId="0" fontId="19" fillId="15" borderId="1" xfId="0" applyFont="1" applyFill="1" applyBorder="1" applyAlignment="1">
      <alignment horizontal="center" vertical="center"/>
    </xf>
    <xf numFmtId="0" fontId="19" fillId="15" borderId="32" xfId="0" applyFont="1" applyFill="1" applyBorder="1" applyAlignment="1">
      <alignment horizontal="center" wrapText="1"/>
    </xf>
    <xf numFmtId="0" fontId="19" fillId="15" borderId="32" xfId="0" applyFont="1" applyFill="1" applyBorder="1" applyAlignment="1">
      <alignment horizontal="center" vertical="center" wrapText="1"/>
    </xf>
    <xf numFmtId="0" fontId="27" fillId="15" borderId="32" xfId="0" applyFont="1" applyFill="1" applyBorder="1" applyAlignment="1">
      <alignment horizontal="center" vertical="center" wrapText="1"/>
    </xf>
    <xf numFmtId="0" fontId="11" fillId="15" borderId="1" xfId="0" applyFont="1" applyFill="1" applyBorder="1" applyAlignment="1">
      <alignment horizontal="left" vertical="top" wrapText="1"/>
    </xf>
    <xf numFmtId="0" fontId="1" fillId="14" borderId="1" xfId="0" applyFont="1" applyFill="1" applyBorder="1" applyAlignment="1">
      <alignment horizontal="center" vertical="center" wrapText="1"/>
    </xf>
    <xf numFmtId="0" fontId="0" fillId="15" borderId="1" xfId="0" applyFill="1" applyBorder="1" applyAlignment="1">
      <alignment horizontal="left" vertical="top" wrapText="1"/>
    </xf>
    <xf numFmtId="0" fontId="0" fillId="15" borderId="1" xfId="0" applyFill="1" applyBorder="1" applyAlignment="1">
      <alignment horizontal="center" vertical="center" wrapText="1"/>
    </xf>
    <xf numFmtId="0" fontId="0" fillId="15" borderId="1" xfId="0" applyFill="1" applyBorder="1" applyAlignment="1">
      <alignment horizontal="center" vertical="center"/>
    </xf>
    <xf numFmtId="0" fontId="0" fillId="0" borderId="1" xfId="0" applyBorder="1"/>
    <xf numFmtId="0" fontId="19" fillId="15" borderId="1" xfId="0" applyFont="1" applyFill="1" applyBorder="1" applyAlignment="1">
      <alignment horizontal="center" vertical="center"/>
    </xf>
    <xf numFmtId="0" fontId="0" fillId="15" borderId="1" xfId="0" applyFill="1" applyBorder="1" applyAlignment="1">
      <alignment horizontal="left" vertical="top"/>
    </xf>
    <xf numFmtId="0" fontId="1" fillId="14" borderId="1" xfId="0" applyFont="1" applyFill="1" applyBorder="1" applyAlignment="1">
      <alignment horizontal="center" vertical="top"/>
    </xf>
    <xf numFmtId="0" fontId="0" fillId="15" borderId="1" xfId="0" applyFill="1" applyBorder="1" applyAlignment="1">
      <alignment vertical="top" wrapText="1"/>
    </xf>
    <xf numFmtId="0" fontId="0" fillId="15" borderId="1" xfId="0" applyFont="1" applyFill="1" applyBorder="1" applyAlignment="1">
      <alignment vertical="top" wrapText="1"/>
    </xf>
    <xf numFmtId="0" fontId="0" fillId="15" borderId="1"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15" borderId="1" xfId="0" applyFont="1" applyFill="1" applyBorder="1" applyAlignment="1">
      <alignment horizontal="left" vertical="top" wrapText="1"/>
    </xf>
    <xf numFmtId="0" fontId="19" fillId="15" borderId="1" xfId="0" applyFont="1" applyFill="1" applyBorder="1" applyAlignment="1">
      <alignment horizontal="center" vertical="top" wrapText="1"/>
    </xf>
    <xf numFmtId="0" fontId="0" fillId="15" borderId="1" xfId="0" applyFont="1" applyFill="1" applyBorder="1" applyAlignment="1">
      <alignment horizontal="center" vertical="top" wrapText="1"/>
    </xf>
    <xf numFmtId="0" fontId="52" fillId="0" borderId="1" xfId="0" applyFont="1" applyBorder="1" applyAlignment="1">
      <alignment horizontal="center" vertical="top" wrapText="1"/>
    </xf>
    <xf numFmtId="0" fontId="52" fillId="0" borderId="1" xfId="0" applyFont="1" applyFill="1" applyBorder="1" applyAlignment="1">
      <alignment horizontal="center" vertical="top" wrapText="1"/>
    </xf>
    <xf numFmtId="3" fontId="0" fillId="0" borderId="1" xfId="0" applyNumberFormat="1" applyBorder="1" applyAlignment="1">
      <alignment horizontal="center" vertical="top" wrapText="1"/>
    </xf>
    <xf numFmtId="0" fontId="0" fillId="0" borderId="1" xfId="0" applyBorder="1" applyAlignment="1">
      <alignment horizontal="center" vertical="top" wrapText="1"/>
    </xf>
    <xf numFmtId="0" fontId="37" fillId="0" borderId="23" xfId="0" applyFont="1" applyBorder="1" applyAlignment="1">
      <alignment vertical="center" wrapText="1"/>
    </xf>
    <xf numFmtId="0" fontId="9" fillId="6"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1" fillId="6" borderId="1" xfId="0" applyFont="1" applyFill="1" applyBorder="1" applyAlignment="1">
      <alignment horizontal="center" vertical="center" wrapText="1"/>
    </xf>
    <xf numFmtId="0" fontId="45" fillId="6"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56" fillId="16" borderId="33" xfId="0" applyFont="1" applyFill="1" applyBorder="1" applyAlignment="1">
      <alignment horizontal="center" vertical="center" wrapText="1"/>
    </xf>
    <xf numFmtId="0" fontId="55" fillId="16" borderId="30" xfId="8" applyFill="1" applyBorder="1" applyAlignment="1">
      <alignment horizontal="center" vertical="center" wrapText="1"/>
    </xf>
    <xf numFmtId="0" fontId="57" fillId="16" borderId="35" xfId="0" applyFont="1" applyFill="1" applyBorder="1" applyAlignment="1">
      <alignment horizontal="center" vertical="center" wrapText="1"/>
    </xf>
    <xf numFmtId="0" fontId="57" fillId="16" borderId="36" xfId="0" applyFont="1" applyFill="1" applyBorder="1" applyAlignment="1">
      <alignment horizontal="center" vertical="center" wrapText="1"/>
    </xf>
    <xf numFmtId="0" fontId="58" fillId="16" borderId="38" xfId="0" applyFont="1" applyFill="1" applyBorder="1" applyAlignment="1">
      <alignment horizontal="center" vertical="center" wrapText="1"/>
    </xf>
    <xf numFmtId="0" fontId="0" fillId="16" borderId="39" xfId="0" applyFill="1" applyBorder="1" applyAlignment="1">
      <alignment vertical="top" wrapText="1"/>
    </xf>
    <xf numFmtId="0" fontId="59" fillId="0" borderId="0" xfId="0" applyFont="1" applyAlignment="1">
      <alignment horizontal="justify" vertical="center" wrapText="1"/>
    </xf>
    <xf numFmtId="0" fontId="59" fillId="0" borderId="41" xfId="0" applyFont="1" applyBorder="1" applyAlignment="1">
      <alignment horizontal="justify" vertical="center" wrapText="1"/>
    </xf>
    <xf numFmtId="0" fontId="59" fillId="0" borderId="38" xfId="0" applyFont="1" applyBorder="1" applyAlignment="1">
      <alignment horizontal="justify" vertical="center" wrapText="1"/>
    </xf>
    <xf numFmtId="0" fontId="59" fillId="0" borderId="39" xfId="0" applyFont="1" applyBorder="1" applyAlignment="1">
      <alignment horizontal="justify" vertical="center" wrapText="1"/>
    </xf>
    <xf numFmtId="0" fontId="59" fillId="0" borderId="38" xfId="0" applyFont="1" applyBorder="1" applyAlignment="1">
      <alignment vertical="center" wrapText="1"/>
    </xf>
    <xf numFmtId="0" fontId="59" fillId="0" borderId="39" xfId="0" applyFont="1" applyBorder="1" applyAlignment="1">
      <alignment vertical="center" wrapText="1"/>
    </xf>
    <xf numFmtId="0" fontId="59" fillId="0" borderId="41" xfId="0" applyFont="1" applyBorder="1" applyAlignment="1">
      <alignment vertical="center" wrapText="1"/>
    </xf>
    <xf numFmtId="0" fontId="59" fillId="0" borderId="0" xfId="0" applyFont="1" applyAlignment="1">
      <alignment vertical="center" wrapText="1"/>
    </xf>
    <xf numFmtId="0" fontId="59" fillId="0" borderId="35" xfId="0" applyFont="1" applyBorder="1" applyAlignment="1">
      <alignment horizontal="justify" vertical="center" wrapText="1"/>
    </xf>
    <xf numFmtId="0" fontId="0" fillId="0" borderId="0" xfId="0" applyAlignment="1">
      <alignment vertical="top" wrapText="1"/>
    </xf>
    <xf numFmtId="0" fontId="59" fillId="0" borderId="35" xfId="0" applyFont="1" applyBorder="1" applyAlignment="1">
      <alignment vertical="center" wrapText="1"/>
    </xf>
    <xf numFmtId="0" fontId="0" fillId="0" borderId="41" xfId="0" applyBorder="1" applyAlignment="1">
      <alignment vertical="top" wrapText="1"/>
    </xf>
    <xf numFmtId="0" fontId="59" fillId="0" borderId="36" xfId="0" applyFont="1" applyBorder="1" applyAlignment="1">
      <alignment vertical="center" wrapText="1"/>
    </xf>
    <xf numFmtId="0" fontId="59" fillId="0" borderId="36" xfId="0" applyFont="1" applyBorder="1" applyAlignment="1">
      <alignment horizontal="justify" vertical="center" wrapText="1"/>
    </xf>
    <xf numFmtId="0" fontId="55" fillId="0" borderId="0" xfId="8" applyAlignment="1">
      <alignment vertical="center"/>
    </xf>
    <xf numFmtId="0" fontId="59" fillId="0" borderId="35" xfId="0" applyFont="1" applyBorder="1" applyAlignment="1">
      <alignment horizontal="justify" vertical="center" wrapText="1"/>
    </xf>
    <xf numFmtId="0" fontId="37" fillId="0" borderId="23" xfId="0" applyFont="1" applyBorder="1" applyAlignment="1">
      <alignment horizontal="center" vertical="center" wrapText="1"/>
    </xf>
    <xf numFmtId="0" fontId="37"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60" fillId="0" borderId="7" xfId="6" applyFont="1" applyBorder="1" applyAlignment="1">
      <alignment horizontal="center" vertical="center" wrapText="1"/>
    </xf>
    <xf numFmtId="0" fontId="64" fillId="0" borderId="0" xfId="6" applyFont="1" applyAlignment="1">
      <alignment horizontal="center" vertical="center" wrapText="1"/>
    </xf>
    <xf numFmtId="3" fontId="63" fillId="11" borderId="1" xfId="7" applyNumberFormat="1" applyFont="1" applyFill="1" applyBorder="1" applyAlignment="1">
      <alignment horizontal="center" vertical="center" wrapText="1"/>
    </xf>
    <xf numFmtId="3" fontId="63" fillId="11" borderId="8" xfId="7" applyNumberFormat="1" applyFont="1" applyFill="1" applyBorder="1" applyAlignment="1">
      <alignment horizontal="center" vertical="center" wrapText="1"/>
    </xf>
    <xf numFmtId="0" fontId="0" fillId="0" borderId="1" xfId="0" applyBorder="1" applyAlignment="1">
      <alignment horizontal="left" vertical="top" wrapText="1" indent="1"/>
    </xf>
    <xf numFmtId="0" fontId="29" fillId="0" borderId="1" xfId="0" applyFont="1" applyBorder="1" applyAlignment="1">
      <alignment horizontal="left" vertical="center" wrapText="1" indent="1"/>
    </xf>
    <xf numFmtId="0" fontId="11" fillId="0" borderId="1" xfId="6" applyFont="1" applyBorder="1" applyAlignment="1">
      <alignment horizontal="left" vertical="center" wrapText="1" indent="1"/>
    </xf>
    <xf numFmtId="0" fontId="25" fillId="13" borderId="1" xfId="0" applyFont="1" applyFill="1" applyBorder="1" applyAlignment="1">
      <alignment horizontal="left" vertical="center" wrapText="1" indent="1"/>
    </xf>
    <xf numFmtId="0" fontId="0" fillId="13" borderId="8" xfId="0" applyFill="1" applyBorder="1"/>
    <xf numFmtId="0" fontId="0" fillId="13" borderId="8" xfId="0" applyFill="1" applyBorder="1" applyAlignment="1">
      <alignment horizontal="center"/>
    </xf>
    <xf numFmtId="0" fontId="25" fillId="12" borderId="9" xfId="6" applyFont="1" applyFill="1" applyBorder="1" applyAlignment="1">
      <alignment horizontal="center" vertical="center" wrapText="1"/>
    </xf>
    <xf numFmtId="0" fontId="25" fillId="2" borderId="28" xfId="6" applyFont="1" applyFill="1" applyBorder="1" applyAlignment="1">
      <alignment horizontal="center" vertical="center" wrapText="1"/>
    </xf>
    <xf numFmtId="0" fontId="25" fillId="13" borderId="28" xfId="6" applyFont="1" applyFill="1" applyBorder="1" applyAlignment="1">
      <alignment horizontal="center" vertical="center" wrapText="1"/>
    </xf>
    <xf numFmtId="0" fontId="0" fillId="10" borderId="10" xfId="0" applyFill="1" applyBorder="1" applyAlignment="1">
      <alignment wrapText="1"/>
    </xf>
    <xf numFmtId="0" fontId="0" fillId="0" borderId="8" xfId="0" applyBorder="1" applyAlignment="1">
      <alignment horizontal="center"/>
    </xf>
    <xf numFmtId="0" fontId="30"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11" fillId="13" borderId="1" xfId="5" applyFont="1" applyFill="1" applyBorder="1" applyAlignment="1">
      <alignment horizontal="left" vertical="center" wrapText="1" indent="1"/>
    </xf>
    <xf numFmtId="0" fontId="11" fillId="12" borderId="1" xfId="5" applyFont="1" applyFill="1" applyBorder="1" applyAlignment="1">
      <alignment horizontal="left" vertical="center" wrapText="1" indent="1"/>
    </xf>
    <xf numFmtId="0" fontId="0" fillId="12" borderId="8" xfId="0" applyFill="1" applyBorder="1"/>
    <xf numFmtId="0" fontId="11" fillId="0" borderId="1" xfId="0" applyFont="1" applyBorder="1" applyAlignment="1">
      <alignment horizontal="left" vertical="top" wrapText="1" indent="1"/>
    </xf>
    <xf numFmtId="0" fontId="29" fillId="0" borderId="1" xfId="0" applyFont="1" applyBorder="1" applyAlignment="1">
      <alignment horizontal="left" vertical="center" indent="1"/>
    </xf>
    <xf numFmtId="0" fontId="0" fillId="0" borderId="8" xfId="0" applyBorder="1"/>
    <xf numFmtId="0" fontId="5" fillId="0" borderId="1" xfId="0" applyFont="1" applyBorder="1" applyAlignment="1">
      <alignment horizontal="left" vertical="top" wrapText="1" indent="1"/>
    </xf>
    <xf numFmtId="0" fontId="14" fillId="0" borderId="1" xfId="0" applyFont="1" applyBorder="1" applyAlignment="1">
      <alignment horizontal="left" vertical="center" wrapText="1" indent="1"/>
    </xf>
    <xf numFmtId="0" fontId="0" fillId="12" borderId="8" xfId="0" applyFill="1" applyBorder="1" applyAlignment="1">
      <alignment vertical="center"/>
    </xf>
    <xf numFmtId="0" fontId="25" fillId="12" borderId="1" xfId="0" applyFont="1" applyFill="1" applyBorder="1" applyAlignment="1">
      <alignment horizontal="left" vertical="center" wrapText="1" indent="1"/>
    </xf>
    <xf numFmtId="0" fontId="24" fillId="12" borderId="8" xfId="6" applyFill="1" applyBorder="1" applyAlignment="1">
      <alignment vertical="center" wrapText="1"/>
    </xf>
    <xf numFmtId="0" fontId="0" fillId="0" borderId="1" xfId="0" applyBorder="1" applyAlignment="1">
      <alignment horizontal="left" indent="1"/>
    </xf>
    <xf numFmtId="0" fontId="0" fillId="0" borderId="1" xfId="0" applyBorder="1" applyAlignment="1">
      <alignment horizontal="left" vertical="center" indent="1"/>
    </xf>
    <xf numFmtId="0" fontId="0" fillId="2" borderId="8" xfId="0" applyFill="1" applyBorder="1" applyAlignment="1">
      <alignment horizontal="center" vertical="center"/>
    </xf>
    <xf numFmtId="0" fontId="11" fillId="0" borderId="1" xfId="6" applyFont="1" applyBorder="1" applyAlignment="1">
      <alignment horizontal="left" vertical="top" wrapText="1" indent="1"/>
    </xf>
    <xf numFmtId="0" fontId="24" fillId="13" borderId="8" xfId="6" applyFill="1" applyBorder="1" applyAlignment="1">
      <alignment vertical="center" wrapText="1"/>
    </xf>
    <xf numFmtId="0" fontId="0" fillId="0" borderId="1" xfId="0" applyBorder="1" applyAlignment="1">
      <alignment horizontal="left" wrapText="1" indent="1"/>
    </xf>
    <xf numFmtId="0" fontId="24" fillId="12" borderId="1" xfId="6" applyFill="1" applyBorder="1" applyAlignment="1">
      <alignment vertical="center"/>
    </xf>
    <xf numFmtId="0" fontId="24" fillId="0" borderId="8" xfId="6" applyBorder="1" applyAlignment="1">
      <alignment vertical="center" wrapText="1"/>
    </xf>
    <xf numFmtId="0" fontId="0" fillId="13" borderId="8" xfId="0" applyFill="1" applyBorder="1" applyAlignment="1">
      <alignment vertical="center"/>
    </xf>
    <xf numFmtId="0" fontId="0" fillId="0" borderId="1" xfId="0" applyBorder="1" applyAlignment="1">
      <alignment horizontal="left" vertical="top" indent="1"/>
    </xf>
    <xf numFmtId="0" fontId="33" fillId="0" borderId="1" xfId="0" applyFont="1" applyBorder="1" applyAlignment="1">
      <alignment horizontal="left" vertical="top" indent="1"/>
    </xf>
    <xf numFmtId="0" fontId="33" fillId="0" borderId="1" xfId="0" applyFont="1" applyBorder="1" applyAlignment="1">
      <alignment horizontal="left" indent="1"/>
    </xf>
    <xf numFmtId="0" fontId="5" fillId="0" borderId="1" xfId="0" applyFont="1" applyBorder="1" applyAlignment="1">
      <alignment horizontal="left" vertical="top" indent="1"/>
    </xf>
    <xf numFmtId="0" fontId="19" fillId="0" borderId="1" xfId="0" applyFont="1" applyBorder="1" applyAlignment="1">
      <alignment horizontal="left" indent="1"/>
    </xf>
    <xf numFmtId="0" fontId="0" fillId="0" borderId="8" xfId="0" applyBorder="1" applyAlignment="1">
      <alignment wrapText="1"/>
    </xf>
    <xf numFmtId="0" fontId="5" fillId="0" borderId="1" xfId="0" applyFont="1" applyBorder="1" applyAlignment="1">
      <alignment horizontal="left" indent="1"/>
    </xf>
    <xf numFmtId="0" fontId="11" fillId="0" borderId="1" xfId="0" applyFont="1" applyBorder="1" applyAlignment="1">
      <alignment horizontal="left" vertical="center" indent="1"/>
    </xf>
    <xf numFmtId="0" fontId="11" fillId="0" borderId="1" xfId="0" applyFont="1" applyBorder="1"/>
    <xf numFmtId="0" fontId="11" fillId="13" borderId="1" xfId="0" applyFont="1" applyFill="1" applyBorder="1" applyAlignment="1">
      <alignment textRotation="180" wrapText="1"/>
    </xf>
    <xf numFmtId="0" fontId="11" fillId="0" borderId="1" xfId="0" applyFont="1" applyBorder="1" applyAlignment="1">
      <alignment textRotation="180" wrapText="1"/>
    </xf>
    <xf numFmtId="0" fontId="11" fillId="0" borderId="8" xfId="0" applyFont="1" applyBorder="1"/>
    <xf numFmtId="0" fontId="11" fillId="13" borderId="1" xfId="0" applyFont="1" applyFill="1" applyBorder="1"/>
    <xf numFmtId="0" fontId="11" fillId="13" borderId="8" xfId="0" applyFont="1" applyFill="1" applyBorder="1"/>
    <xf numFmtId="0" fontId="25" fillId="0" borderId="1" xfId="0" applyFont="1" applyBorder="1" applyAlignment="1">
      <alignment horizontal="left" vertical="center" wrapText="1" indent="1"/>
    </xf>
    <xf numFmtId="0" fontId="25" fillId="13" borderId="1" xfId="0" applyFont="1" applyFill="1" applyBorder="1" applyAlignment="1">
      <alignment horizontal="left" vertical="center" indent="1"/>
    </xf>
    <xf numFmtId="0" fontId="24" fillId="2" borderId="8" xfId="6" applyFill="1" applyBorder="1" applyAlignment="1">
      <alignment vertical="center" wrapText="1"/>
    </xf>
    <xf numFmtId="0" fontId="5" fillId="0" borderId="1" xfId="0" applyFont="1" applyBorder="1" applyAlignment="1">
      <alignment horizontal="left" vertical="center" indent="1"/>
    </xf>
    <xf numFmtId="0" fontId="14" fillId="0" borderId="28" xfId="0" applyFont="1" applyBorder="1" applyAlignment="1">
      <alignment horizontal="left" vertical="center" wrapText="1"/>
    </xf>
    <xf numFmtId="0" fontId="5" fillId="0" borderId="28" xfId="0" applyFont="1" applyBorder="1" applyAlignment="1">
      <alignment horizontal="left" vertical="top" wrapText="1" indent="1"/>
    </xf>
    <xf numFmtId="0" fontId="14" fillId="0" borderId="28" xfId="0" applyFont="1" applyBorder="1" applyAlignment="1">
      <alignment horizontal="left" vertical="center" wrapText="1" indent="1"/>
    </xf>
    <xf numFmtId="0" fontId="5" fillId="0" borderId="28" xfId="0" applyFont="1" applyBorder="1" applyAlignment="1">
      <alignment horizontal="left" indent="1"/>
    </xf>
    <xf numFmtId="0" fontId="25" fillId="13" borderId="28" xfId="0" applyFont="1" applyFill="1" applyBorder="1" applyAlignment="1">
      <alignment horizontal="left" vertical="center" wrapText="1" indent="1"/>
    </xf>
    <xf numFmtId="0" fontId="0" fillId="13" borderId="28" xfId="0" applyFill="1" applyBorder="1"/>
    <xf numFmtId="0" fontId="0" fillId="0" borderId="28" xfId="0" applyBorder="1"/>
    <xf numFmtId="0" fontId="0" fillId="0" borderId="28" xfId="0" applyBorder="1" applyAlignment="1">
      <alignment horizontal="center"/>
    </xf>
    <xf numFmtId="0" fontId="0" fillId="2" borderId="28" xfId="0" applyFill="1" applyBorder="1"/>
    <xf numFmtId="0" fontId="0" fillId="13" borderId="10" xfId="0" applyFill="1" applyBorder="1"/>
    <xf numFmtId="0" fontId="5" fillId="0" borderId="0" xfId="0" applyFont="1" applyAlignment="1">
      <alignment horizontal="left" vertical="top" indent="1"/>
    </xf>
    <xf numFmtId="0" fontId="14" fillId="0" borderId="0" xfId="0" applyFont="1" applyAlignment="1">
      <alignment horizontal="left" vertical="center" indent="1"/>
    </xf>
    <xf numFmtId="0" fontId="5" fillId="0" borderId="0" xfId="0" applyFont="1" applyAlignment="1">
      <alignment horizontal="left" indent="1"/>
    </xf>
    <xf numFmtId="0" fontId="25" fillId="0" borderId="0" xfId="0" applyFont="1" applyAlignment="1">
      <alignment horizontal="left" vertical="center" indent="1"/>
    </xf>
    <xf numFmtId="0" fontId="36" fillId="0" borderId="0" xfId="0" applyFont="1" applyAlignment="1">
      <alignment horizontal="left" vertical="center" indent="1"/>
    </xf>
    <xf numFmtId="0" fontId="11" fillId="0" borderId="0" xfId="6" applyFont="1" applyAlignment="1">
      <alignment horizontal="left" vertical="top" wrapText="1" indent="1"/>
    </xf>
    <xf numFmtId="0" fontId="11" fillId="0" borderId="0" xfId="6" applyFont="1" applyAlignment="1">
      <alignment horizontal="left" vertical="center" wrapText="1" indent="1"/>
    </xf>
    <xf numFmtId="0" fontId="25" fillId="0" borderId="0" xfId="6" applyFont="1" applyAlignment="1">
      <alignment horizontal="left" vertical="center" wrapText="1" indent="1"/>
    </xf>
    <xf numFmtId="0" fontId="4" fillId="0" borderId="7" xfId="0" applyFont="1" applyBorder="1" applyAlignment="1">
      <alignment horizontal="center" vertical="center"/>
    </xf>
    <xf numFmtId="0" fontId="65" fillId="0" borderId="7" xfId="6" applyFont="1" applyBorder="1" applyAlignment="1">
      <alignment horizontal="center" vertical="center" wrapText="1"/>
    </xf>
    <xf numFmtId="0" fontId="26"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xf>
    <xf numFmtId="0" fontId="65" fillId="0" borderId="0" xfId="6" applyFont="1" applyAlignment="1">
      <alignment horizontal="center" vertical="center" wrapText="1"/>
    </xf>
    <xf numFmtId="0" fontId="66" fillId="0" borderId="1" xfId="0" applyFont="1" applyBorder="1" applyAlignment="1">
      <alignment horizontal="left" vertical="center" wrapText="1"/>
    </xf>
    <xf numFmtId="0" fontId="66" fillId="0" borderId="1" xfId="0" applyFont="1" applyBorder="1" applyAlignment="1">
      <alignment horizontal="left" vertical="center"/>
    </xf>
    <xf numFmtId="0" fontId="9" fillId="0" borderId="28"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46" fillId="0" borderId="7" xfId="6" applyFont="1" applyBorder="1" applyAlignment="1">
      <alignment horizontal="center" vertical="center" wrapText="1"/>
    </xf>
    <xf numFmtId="0" fontId="46" fillId="0" borderId="7" xfId="6" applyFont="1" applyFill="1" applyBorder="1" applyAlignment="1">
      <alignment horizontal="center" vertical="center" wrapText="1"/>
    </xf>
    <xf numFmtId="0" fontId="10" fillId="2" borderId="7" xfId="0" applyFont="1" applyFill="1" applyBorder="1" applyAlignment="1">
      <alignment horizontal="center" vertical="center"/>
    </xf>
    <xf numFmtId="0" fontId="10" fillId="0" borderId="7" xfId="0" applyFont="1" applyBorder="1" applyAlignment="1">
      <alignment horizontal="center" vertical="center" wrapText="1"/>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41" fillId="0" borderId="1" xfId="0" applyFont="1" applyBorder="1" applyAlignment="1">
      <alignment horizontal="center" vertical="center"/>
    </xf>
    <xf numFmtId="0" fontId="59" fillId="0" borderId="0" xfId="0" applyFont="1" applyBorder="1" applyAlignment="1">
      <alignment vertical="center" wrapText="1"/>
    </xf>
    <xf numFmtId="0" fontId="0" fillId="0" borderId="18" xfId="0" applyBorder="1"/>
    <xf numFmtId="0" fontId="59" fillId="2" borderId="1" xfId="0" applyFont="1" applyFill="1" applyBorder="1" applyAlignment="1">
      <alignment horizontal="justify" vertical="center" wrapText="1"/>
    </xf>
    <xf numFmtId="0" fontId="4" fillId="0" borderId="1" xfId="0" applyFont="1" applyBorder="1" applyAlignment="1">
      <alignment horizontal="center" vertical="center" wrapText="1"/>
    </xf>
    <xf numFmtId="0" fontId="14" fillId="0" borderId="0" xfId="0" applyFont="1" applyAlignment="1">
      <alignment wrapText="1"/>
    </xf>
    <xf numFmtId="0" fontId="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4" fillId="3"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right" wrapText="1"/>
    </xf>
    <xf numFmtId="0" fontId="4" fillId="3" borderId="1" xfId="0" applyFont="1" applyFill="1" applyBorder="1" applyAlignment="1">
      <alignment horizontal="right" vertical="center" wrapText="1"/>
    </xf>
    <xf numFmtId="0" fontId="0" fillId="0" borderId="0" xfId="0" applyAlignment="1">
      <alignment horizontal="right" wrapText="1"/>
    </xf>
    <xf numFmtId="0" fontId="0" fillId="0" borderId="1" xfId="0" applyFont="1" applyBorder="1" applyAlignment="1">
      <alignment horizontal="right" vertical="center" wrapText="1"/>
    </xf>
    <xf numFmtId="0" fontId="14" fillId="0" borderId="1" xfId="0" applyFont="1" applyBorder="1" applyAlignment="1">
      <alignment horizontal="center" vertical="center" wrapText="1"/>
    </xf>
    <xf numFmtId="0" fontId="14" fillId="3" borderId="1" xfId="0" applyFont="1" applyFill="1" applyBorder="1" applyAlignment="1">
      <alignment vertical="center" wrapText="1"/>
    </xf>
    <xf numFmtId="0" fontId="0" fillId="3" borderId="1" xfId="0" applyFont="1" applyFill="1" applyBorder="1" applyAlignment="1">
      <alignment vertical="center" wrapText="1"/>
    </xf>
    <xf numFmtId="0" fontId="0" fillId="0" borderId="0" xfId="0" applyFont="1" applyAlignment="1">
      <alignment wrapText="1"/>
    </xf>
    <xf numFmtId="0" fontId="4" fillId="3" borderId="1" xfId="0" applyFont="1" applyFill="1" applyBorder="1" applyAlignment="1">
      <alignment horizontal="left" vertical="center" wrapText="1"/>
    </xf>
    <xf numFmtId="0" fontId="0" fillId="0" borderId="1" xfId="0" applyBorder="1" applyAlignment="1">
      <alignment horizontal="left" wrapText="1"/>
    </xf>
    <xf numFmtId="0" fontId="0" fillId="0" borderId="0" xfId="0" applyAlignment="1">
      <alignment horizontal="left" wrapText="1"/>
    </xf>
    <xf numFmtId="164" fontId="0" fillId="0" borderId="1" xfId="2" applyNumberFormat="1" applyFont="1" applyBorder="1" applyAlignment="1">
      <alignment horizontal="center" vertical="center" wrapText="1"/>
    </xf>
    <xf numFmtId="0" fontId="1" fillId="3" borderId="1" xfId="0" applyFont="1" applyFill="1" applyBorder="1" applyAlignment="1">
      <alignment horizontal="center" vertical="center" wrapText="1"/>
    </xf>
    <xf numFmtId="164" fontId="0" fillId="3" borderId="1" xfId="2" applyNumberFormat="1" applyFont="1" applyFill="1" applyBorder="1" applyAlignment="1">
      <alignment horizontal="center" vertical="center" wrapText="1"/>
    </xf>
    <xf numFmtId="164" fontId="0" fillId="0" borderId="1" xfId="2" applyNumberFormat="1" applyFont="1" applyFill="1" applyBorder="1" applyAlignment="1">
      <alignment horizontal="center" vertical="center" wrapText="1"/>
    </xf>
    <xf numFmtId="0" fontId="0" fillId="0" borderId="1" xfId="0" applyBorder="1" applyAlignment="1">
      <alignment horizont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0" borderId="0" xfId="0" applyFont="1" applyAlignment="1">
      <alignment wrapText="1"/>
    </xf>
    <xf numFmtId="0" fontId="2" fillId="0" borderId="1" xfId="0" applyFont="1" applyBorder="1" applyAlignment="1">
      <alignment horizontal="right" vertical="center" wrapText="1"/>
    </xf>
    <xf numFmtId="0" fontId="2" fillId="0" borderId="1" xfId="0" applyFont="1" applyBorder="1" applyAlignment="1">
      <alignment horizontal="left" vertical="center" wrapText="1"/>
    </xf>
    <xf numFmtId="0" fontId="2" fillId="0" borderId="0" xfId="0" applyFont="1" applyAlignment="1">
      <alignment horizontal="right" wrapText="1"/>
    </xf>
    <xf numFmtId="17" fontId="0" fillId="0" borderId="1" xfId="0" applyNumberFormat="1" applyBorder="1" applyAlignment="1">
      <alignment horizontal="right" vertical="center" wrapText="1"/>
    </xf>
    <xf numFmtId="17" fontId="0" fillId="3" borderId="1" xfId="0" applyNumberFormat="1" applyFill="1" applyBorder="1" applyAlignment="1">
      <alignment horizontal="right" vertical="center" wrapText="1"/>
    </xf>
    <xf numFmtId="0" fontId="57" fillId="16" borderId="1" xfId="0" applyFont="1" applyFill="1" applyBorder="1" applyAlignment="1">
      <alignment horizontal="center" vertical="center" wrapText="1"/>
    </xf>
    <xf numFmtId="0" fontId="59" fillId="0" borderId="33" xfId="0" applyFont="1" applyBorder="1" applyAlignment="1">
      <alignment horizontal="justify" vertical="center" wrapText="1"/>
    </xf>
    <xf numFmtId="0" fontId="59" fillId="0" borderId="38" xfId="0" applyFont="1" applyBorder="1" applyAlignment="1">
      <alignment horizontal="justify" vertical="center" wrapText="1"/>
    </xf>
    <xf numFmtId="0" fontId="59" fillId="0" borderId="33" xfId="0" applyFont="1" applyBorder="1" applyAlignment="1">
      <alignment vertical="center" wrapText="1"/>
    </xf>
    <xf numFmtId="0" fontId="59" fillId="0" borderId="38" xfId="0" applyFont="1" applyBorder="1" applyAlignment="1">
      <alignment vertical="center" wrapText="1"/>
    </xf>
    <xf numFmtId="0" fontId="59" fillId="0" borderId="35" xfId="0" applyFont="1" applyBorder="1" applyAlignment="1">
      <alignment horizontal="justify" vertical="center" wrapText="1"/>
    </xf>
    <xf numFmtId="0" fontId="59" fillId="0" borderId="35" xfId="0" applyFont="1" applyBorder="1" applyAlignment="1">
      <alignment vertical="center" wrapText="1"/>
    </xf>
    <xf numFmtId="0" fontId="59" fillId="0" borderId="34" xfId="0" applyFont="1" applyBorder="1" applyAlignment="1">
      <alignment horizontal="justify" vertical="center" wrapText="1"/>
    </xf>
    <xf numFmtId="0" fontId="59" fillId="0" borderId="40" xfId="0" applyFont="1" applyBorder="1" applyAlignment="1">
      <alignment horizontal="justify" vertical="center" wrapText="1"/>
    </xf>
    <xf numFmtId="0" fontId="59" fillId="0" borderId="37" xfId="0" applyFont="1" applyBorder="1" applyAlignment="1">
      <alignment horizontal="justify" vertical="center" wrapText="1"/>
    </xf>
    <xf numFmtId="0" fontId="59" fillId="0" borderId="34" xfId="0" applyFont="1" applyBorder="1" applyAlignment="1">
      <alignment vertical="center" wrapText="1"/>
    </xf>
    <xf numFmtId="0" fontId="59" fillId="0" borderId="40" xfId="0" applyFont="1" applyBorder="1" applyAlignment="1">
      <alignment vertical="center" wrapText="1"/>
    </xf>
    <xf numFmtId="0" fontId="57" fillId="16" borderId="34" xfId="0" applyFont="1" applyFill="1" applyBorder="1" applyAlignment="1">
      <alignment horizontal="center" vertical="center" wrapText="1"/>
    </xf>
    <xf numFmtId="0" fontId="57" fillId="16" borderId="37" xfId="0" applyFont="1" applyFill="1" applyBorder="1" applyAlignment="1">
      <alignment horizontal="center" vertical="center" wrapText="1"/>
    </xf>
    <xf numFmtId="0" fontId="57" fillId="16" borderId="40"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40" fillId="6" borderId="18" xfId="0" applyFont="1" applyFill="1" applyBorder="1" applyAlignment="1">
      <alignment horizontal="center" vertical="center" wrapText="1"/>
    </xf>
    <xf numFmtId="0" fontId="40" fillId="6" borderId="25"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37" fillId="0" borderId="23" xfId="0" applyFont="1" applyBorder="1" applyAlignment="1">
      <alignment horizontal="center" vertical="center" wrapText="1"/>
    </xf>
    <xf numFmtId="0" fontId="37" fillId="0" borderId="1" xfId="0" applyFont="1" applyBorder="1" applyAlignment="1">
      <alignment horizontal="center" vertical="center" wrapText="1"/>
    </xf>
    <xf numFmtId="0" fontId="40" fillId="14" borderId="27" xfId="0" applyFont="1" applyFill="1" applyBorder="1" applyAlignment="1">
      <alignment horizontal="center" vertical="center" wrapText="1"/>
    </xf>
    <xf numFmtId="0" fontId="40" fillId="14" borderId="26" xfId="0" applyFont="1" applyFill="1" applyBorder="1" applyAlignment="1">
      <alignment horizontal="center" vertical="center" wrapText="1"/>
    </xf>
    <xf numFmtId="0" fontId="41" fillId="0" borderId="1" xfId="0" applyFont="1" applyBorder="1" applyAlignment="1">
      <alignment horizontal="center" vertical="center" wrapText="1"/>
    </xf>
    <xf numFmtId="0" fontId="40" fillId="6" borderId="22" xfId="0" applyFont="1" applyFill="1" applyBorder="1" applyAlignment="1">
      <alignment horizontal="center" vertical="center" wrapText="1"/>
    </xf>
    <xf numFmtId="0" fontId="40" fillId="6" borderId="19" xfId="0" applyFont="1" applyFill="1" applyBorder="1" applyAlignment="1">
      <alignment horizontal="center" vertical="center" wrapText="1"/>
    </xf>
    <xf numFmtId="0" fontId="40" fillId="6" borderId="21" xfId="0" applyFont="1" applyFill="1" applyBorder="1" applyAlignment="1">
      <alignment horizontal="center" vertical="center" wrapText="1"/>
    </xf>
    <xf numFmtId="0" fontId="61" fillId="11" borderId="1" xfId="7" applyFont="1" applyFill="1" applyBorder="1" applyAlignment="1">
      <alignment horizontal="center" vertical="center" wrapText="1"/>
    </xf>
    <xf numFmtId="0" fontId="61" fillId="11" borderId="18" xfId="7" applyFont="1" applyFill="1" applyBorder="1" applyAlignment="1">
      <alignment horizontal="center" vertical="center" wrapText="1"/>
    </xf>
    <xf numFmtId="0" fontId="61" fillId="11" borderId="15" xfId="7" applyFont="1" applyFill="1" applyBorder="1" applyAlignment="1">
      <alignment horizontal="center" vertical="center" wrapText="1"/>
    </xf>
    <xf numFmtId="0" fontId="62" fillId="11" borderId="18" xfId="7" applyFont="1" applyFill="1" applyBorder="1" applyAlignment="1">
      <alignment horizontal="center" vertical="center" wrapText="1"/>
    </xf>
    <xf numFmtId="0" fontId="62" fillId="11" borderId="15" xfId="7" applyFont="1" applyFill="1" applyBorder="1" applyAlignment="1">
      <alignment horizontal="center" vertical="center" wrapText="1"/>
    </xf>
    <xf numFmtId="0" fontId="63" fillId="11" borderId="1" xfId="7" applyFont="1" applyFill="1" applyBorder="1" applyAlignment="1">
      <alignment horizontal="center" vertical="center" wrapText="1"/>
    </xf>
    <xf numFmtId="0" fontId="63" fillId="11" borderId="8" xfId="7" applyFont="1" applyFill="1" applyBorder="1" applyAlignment="1">
      <alignment horizontal="center" vertical="center" wrapText="1"/>
    </xf>
    <xf numFmtId="0" fontId="24" fillId="0" borderId="5" xfId="6" applyBorder="1" applyAlignment="1">
      <alignment horizontal="center" vertical="center" wrapText="1"/>
    </xf>
    <xf numFmtId="0" fontId="24" fillId="0" borderId="23" xfId="6" applyBorder="1" applyAlignment="1">
      <alignment horizontal="center" vertical="center" wrapText="1"/>
    </xf>
    <xf numFmtId="0" fontId="24" fillId="0" borderId="6" xfId="6" applyBorder="1" applyAlignment="1">
      <alignment horizontal="center" vertical="center" wrapText="1"/>
    </xf>
    <xf numFmtId="0" fontId="0" fillId="13" borderId="1" xfId="0" applyFill="1" applyBorder="1" applyAlignment="1">
      <alignment horizontal="center" wrapText="1"/>
    </xf>
    <xf numFmtId="0" fontId="1" fillId="12" borderId="1" xfId="0" applyFont="1" applyFill="1" applyBorder="1" applyAlignment="1">
      <alignment horizontal="center" vertical="center" wrapText="1"/>
    </xf>
    <xf numFmtId="0" fontId="0" fillId="10" borderId="1" xfId="0" applyFill="1" applyBorder="1" applyAlignment="1">
      <alignment horizontal="center" vertical="center"/>
    </xf>
    <xf numFmtId="0" fontId="0" fillId="12" borderId="1" xfId="0" applyFill="1" applyBorder="1" applyAlignment="1">
      <alignment horizontal="center" vertical="center" wrapText="1"/>
    </xf>
    <xf numFmtId="0" fontId="21" fillId="12" borderId="1" xfId="3" applyFill="1" applyBorder="1" applyAlignment="1">
      <alignment horizontal="center" vertical="center"/>
    </xf>
    <xf numFmtId="0" fontId="0" fillId="12" borderId="1" xfId="0" applyFill="1" applyBorder="1" applyAlignment="1">
      <alignment horizontal="center" vertical="center"/>
    </xf>
    <xf numFmtId="0" fontId="0" fillId="12" borderId="1" xfId="0" applyFill="1" applyBorder="1" applyAlignment="1">
      <alignment horizontal="center" wrapText="1"/>
    </xf>
    <xf numFmtId="0" fontId="0" fillId="10" borderId="1" xfId="0" applyFill="1" applyBorder="1" applyAlignment="1">
      <alignment horizontal="center" wrapText="1"/>
    </xf>
    <xf numFmtId="0" fontId="0" fillId="12" borderId="1" xfId="0" applyFill="1" applyBorder="1" applyAlignment="1">
      <alignment horizontal="center"/>
    </xf>
    <xf numFmtId="0" fontId="0" fillId="2" borderId="1" xfId="0" applyFill="1" applyBorder="1" applyAlignment="1">
      <alignment horizontal="center"/>
    </xf>
    <xf numFmtId="0" fontId="0" fillId="13" borderId="1" xfId="0" applyFill="1" applyBorder="1" applyAlignment="1">
      <alignment horizontal="center"/>
    </xf>
    <xf numFmtId="0" fontId="0" fillId="13" borderId="1" xfId="0" applyFill="1" applyBorder="1" applyAlignment="1">
      <alignment horizontal="center" vertical="center"/>
    </xf>
    <xf numFmtId="0" fontId="0" fillId="13" borderId="8" xfId="0" applyFill="1" applyBorder="1" applyAlignment="1">
      <alignment horizontal="center"/>
    </xf>
    <xf numFmtId="0" fontId="24" fillId="12" borderId="1" xfId="6" applyFill="1" applyBorder="1" applyAlignment="1">
      <alignment horizontal="center" vertical="center" wrapText="1"/>
    </xf>
    <xf numFmtId="0" fontId="24" fillId="13" borderId="1" xfId="6" applyFill="1" applyBorder="1" applyAlignment="1">
      <alignment horizontal="center" vertical="center" wrapText="1"/>
    </xf>
    <xf numFmtId="0" fontId="28" fillId="13" borderId="1" xfId="0" applyFont="1" applyFill="1" applyBorder="1" applyAlignment="1">
      <alignment horizontal="center" wrapText="1"/>
    </xf>
    <xf numFmtId="0" fontId="1" fillId="13" borderId="1" xfId="0" applyFont="1" applyFill="1" applyBorder="1" applyAlignment="1">
      <alignment horizontal="center" wrapText="1"/>
    </xf>
    <xf numFmtId="0" fontId="0" fillId="13" borderId="8" xfId="0" applyFill="1" applyBorder="1" applyAlignment="1">
      <alignment horizontal="center" vertical="center"/>
    </xf>
    <xf numFmtId="0" fontId="0" fillId="13" borderId="1" xfId="0" applyFill="1" applyBorder="1" applyAlignment="1">
      <alignment horizontal="center" vertical="center" wrapText="1"/>
    </xf>
    <xf numFmtId="0" fontId="0" fillId="13" borderId="8" xfId="0" applyFill="1" applyBorder="1" applyAlignment="1">
      <alignment horizontal="center" vertical="center" wrapText="1"/>
    </xf>
    <xf numFmtId="0" fontId="12" fillId="0" borderId="11" xfId="0" applyFont="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center" vertical="center"/>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1" fillId="14" borderId="5"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9" fillId="0" borderId="1" xfId="0" applyFont="1" applyBorder="1" applyAlignment="1">
      <alignment horizontal="center" vertical="center" wrapText="1"/>
    </xf>
  </cellXfs>
  <cellStyles count="9">
    <cellStyle name="Accent1 2" xfId="7" xr:uid="{30F23FDA-9355-4995-B560-54099106FF03}"/>
    <cellStyle name="Insatisfaisant" xfId="3" builtinId="27"/>
    <cellStyle name="Lien hypertexte" xfId="8" builtinId="8"/>
    <cellStyle name="Milliers" xfId="2" builtinId="3"/>
    <cellStyle name="Neutre" xfId="4" builtinId="28"/>
    <cellStyle name="Normal" xfId="0" builtinId="0"/>
    <cellStyle name="Normal 2" xfId="6" xr:uid="{6993023C-3ABC-4547-8589-D98584695A48}"/>
    <cellStyle name="Pourcentage" xfId="1" builtinId="5"/>
    <cellStyle name="Texte explicatif" xfId="5"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12</xdr:col>
      <xdr:colOff>142863</xdr:colOff>
      <xdr:row>13</xdr:row>
      <xdr:rowOff>131327</xdr:rowOff>
    </xdr:from>
    <xdr:to>
      <xdr:col>19</xdr:col>
      <xdr:colOff>569593</xdr:colOff>
      <xdr:row>20</xdr:row>
      <xdr:rowOff>427798</xdr:rowOff>
    </xdr:to>
    <xdr:pic>
      <xdr:nvPicPr>
        <xdr:cNvPr id="2" name="Image 1">
          <a:extLst>
            <a:ext uri="{FF2B5EF4-FFF2-40B4-BE49-F238E27FC236}">
              <a16:creationId xmlns:a16="http://schemas.microsoft.com/office/drawing/2014/main" id="{167F5584-68FD-42EF-95C3-C792BA7A6A01}"/>
            </a:ext>
          </a:extLst>
        </xdr:cNvPr>
        <xdr:cNvPicPr>
          <a:picLocks noChangeAspect="1"/>
        </xdr:cNvPicPr>
      </xdr:nvPicPr>
      <xdr:blipFill>
        <a:blip xmlns:r="http://schemas.openxmlformats.org/officeDocument/2006/relationships" r:embed="rId1"/>
        <a:stretch>
          <a:fillRect/>
        </a:stretch>
      </xdr:blipFill>
      <xdr:spPr>
        <a:xfrm>
          <a:off x="16892019" y="4213470"/>
          <a:ext cx="4929457" cy="2349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548087</xdr:colOff>
      <xdr:row>57</xdr:row>
      <xdr:rowOff>160563</xdr:rowOff>
    </xdr:from>
    <xdr:to>
      <xdr:col>22</xdr:col>
      <xdr:colOff>67889</xdr:colOff>
      <xdr:row>65</xdr:row>
      <xdr:rowOff>151039</xdr:rowOff>
    </xdr:to>
    <xdr:pic>
      <xdr:nvPicPr>
        <xdr:cNvPr id="5" name="Image 4">
          <a:extLst>
            <a:ext uri="{FF2B5EF4-FFF2-40B4-BE49-F238E27FC236}">
              <a16:creationId xmlns:a16="http://schemas.microsoft.com/office/drawing/2014/main" id="{C3139025-2622-4C12-A411-1A21392203B3}"/>
            </a:ext>
          </a:extLst>
        </xdr:cNvPr>
        <xdr:cNvPicPr>
          <a:picLocks noChangeAspect="1"/>
        </xdr:cNvPicPr>
      </xdr:nvPicPr>
      <xdr:blipFill>
        <a:blip xmlns:r="http://schemas.openxmlformats.org/officeDocument/2006/relationships" r:embed="rId1"/>
        <a:stretch>
          <a:fillRect/>
        </a:stretch>
      </xdr:blipFill>
      <xdr:spPr>
        <a:xfrm>
          <a:off x="15906016" y="14348277"/>
          <a:ext cx="7142977" cy="33047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152400</xdr:colOff>
      <xdr:row>4</xdr:row>
      <xdr:rowOff>63500</xdr:rowOff>
    </xdr:from>
    <xdr:to>
      <xdr:col>17</xdr:col>
      <xdr:colOff>57150</xdr:colOff>
      <xdr:row>18</xdr:row>
      <xdr:rowOff>161925</xdr:rowOff>
    </xdr:to>
    <xdr:pic>
      <xdr:nvPicPr>
        <xdr:cNvPr id="5" name="Image 4">
          <a:extLst>
            <a:ext uri="{FF2B5EF4-FFF2-40B4-BE49-F238E27FC236}">
              <a16:creationId xmlns:a16="http://schemas.microsoft.com/office/drawing/2014/main" id="{B7E3B16A-E75E-416A-B4DE-F5B75FBB9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863600"/>
          <a:ext cx="904875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aedema/Desktop/CHRONIC%20CARE%20LA%20LOUVIERE%20CENTRE%20r&#233;alisation/rapport%20d'activit&#233;/2019/PACT-CO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k list"/>
      <sheetName val=" com 2019"/>
      <sheetName val="Feuil2"/>
      <sheetName val="Feuil1"/>
    </sheetNames>
    <sheetDataSet>
      <sheetData sheetId="0"/>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0E9E9-A503-446E-96BF-C9D58FD223D0}">
  <dimension ref="A1:G72"/>
  <sheetViews>
    <sheetView workbookViewId="0">
      <selection activeCell="G6" sqref="G6"/>
    </sheetView>
  </sheetViews>
  <sheetFormatPr baseColWidth="10" defaultRowHeight="14.5" x14ac:dyDescent="0.35"/>
  <cols>
    <col min="1" max="3" width="43.26953125" style="186" customWidth="1"/>
    <col min="4" max="5" width="10.90625" style="186"/>
    <col min="6" max="6" width="13.08984375" style="186" customWidth="1"/>
    <col min="7" max="16384" width="10.90625" style="186"/>
  </cols>
  <sheetData>
    <row r="1" spans="1:7" x14ac:dyDescent="0.35">
      <c r="A1" s="231" t="s">
        <v>1024</v>
      </c>
      <c r="B1" s="232" t="s">
        <v>1025</v>
      </c>
      <c r="C1" s="395" t="s">
        <v>1026</v>
      </c>
      <c r="D1" s="383" t="s">
        <v>1027</v>
      </c>
      <c r="E1" s="383" t="s">
        <v>1028</v>
      </c>
      <c r="F1" s="383" t="s">
        <v>1029</v>
      </c>
      <c r="G1" s="383"/>
    </row>
    <row r="2" spans="1:7" ht="26" x14ac:dyDescent="0.35">
      <c r="A2" s="233" t="s">
        <v>1030</v>
      </c>
      <c r="B2" s="234" t="s">
        <v>1031</v>
      </c>
      <c r="C2" s="396"/>
      <c r="D2" s="383"/>
      <c r="E2" s="383"/>
      <c r="F2" s="383"/>
      <c r="G2" s="383"/>
    </row>
    <row r="3" spans="1:7" ht="15" thickBot="1" x14ac:dyDescent="0.4">
      <c r="A3" s="235" t="s">
        <v>1032</v>
      </c>
      <c r="B3" s="236"/>
      <c r="C3" s="397"/>
      <c r="D3" s="383"/>
      <c r="E3" s="383"/>
      <c r="F3" s="383"/>
      <c r="G3" s="383"/>
    </row>
    <row r="4" spans="1:7" ht="46" customHeight="1" x14ac:dyDescent="0.35">
      <c r="A4" s="384" t="s">
        <v>1033</v>
      </c>
      <c r="B4" s="384" t="s">
        <v>386</v>
      </c>
      <c r="C4" s="390" t="s">
        <v>1034</v>
      </c>
      <c r="D4" s="207">
        <v>2016</v>
      </c>
      <c r="E4" s="207"/>
      <c r="F4" s="207">
        <v>74</v>
      </c>
      <c r="G4" s="186">
        <v>20</v>
      </c>
    </row>
    <row r="5" spans="1:7" ht="15" thickBot="1" x14ac:dyDescent="0.4">
      <c r="A5" s="385"/>
      <c r="B5" s="385"/>
      <c r="C5" s="391"/>
      <c r="D5" s="207">
        <v>2016</v>
      </c>
      <c r="E5" s="207"/>
      <c r="F5" s="207"/>
    </row>
    <row r="6" spans="1:7" ht="25" customHeight="1" x14ac:dyDescent="0.35">
      <c r="A6" s="384" t="s">
        <v>1035</v>
      </c>
      <c r="B6" s="384" t="s">
        <v>1036</v>
      </c>
      <c r="C6" s="237" t="s">
        <v>1037</v>
      </c>
      <c r="D6" s="207">
        <v>2016</v>
      </c>
      <c r="E6" s="207"/>
      <c r="F6" s="207">
        <v>80</v>
      </c>
    </row>
    <row r="7" spans="1:7" ht="26" customHeight="1" thickBot="1" x14ac:dyDescent="0.4">
      <c r="A7" s="385"/>
      <c r="B7" s="385"/>
      <c r="C7" s="238" t="s">
        <v>1038</v>
      </c>
      <c r="D7" s="207">
        <v>2016</v>
      </c>
      <c r="E7" s="207"/>
      <c r="F7" s="207"/>
    </row>
    <row r="8" spans="1:7" ht="23" customHeight="1" thickBot="1" x14ac:dyDescent="0.4">
      <c r="A8" s="239" t="s">
        <v>1039</v>
      </c>
      <c r="B8" s="240" t="s">
        <v>1036</v>
      </c>
      <c r="C8" s="238" t="s">
        <v>1040</v>
      </c>
      <c r="D8" s="207">
        <v>2019</v>
      </c>
      <c r="E8" s="207"/>
      <c r="F8" s="207">
        <v>15</v>
      </c>
    </row>
    <row r="9" spans="1:7" ht="25.5" customHeight="1" thickBot="1" x14ac:dyDescent="0.4">
      <c r="A9" s="239" t="s">
        <v>1041</v>
      </c>
      <c r="B9" s="240" t="s">
        <v>1042</v>
      </c>
      <c r="C9" s="238" t="s">
        <v>1043</v>
      </c>
      <c r="D9" s="207">
        <v>2016</v>
      </c>
      <c r="E9" s="207"/>
      <c r="F9" s="207">
        <v>45</v>
      </c>
    </row>
    <row r="10" spans="1:7" ht="23" customHeight="1" thickBot="1" x14ac:dyDescent="0.4">
      <c r="A10" s="241" t="s">
        <v>439</v>
      </c>
      <c r="B10" s="242" t="s">
        <v>1044</v>
      </c>
      <c r="C10" s="243" t="s">
        <v>1045</v>
      </c>
      <c r="D10" s="207">
        <v>2016</v>
      </c>
      <c r="E10" s="207"/>
      <c r="F10" s="207">
        <v>0</v>
      </c>
    </row>
    <row r="11" spans="1:7" ht="17" customHeight="1" thickBot="1" x14ac:dyDescent="0.4">
      <c r="A11" s="239" t="s">
        <v>432</v>
      </c>
      <c r="B11" s="242" t="s">
        <v>1046</v>
      </c>
      <c r="C11" s="238" t="s">
        <v>1047</v>
      </c>
      <c r="D11" s="207">
        <v>2019</v>
      </c>
      <c r="E11" s="207"/>
      <c r="F11" s="207">
        <v>40</v>
      </c>
    </row>
    <row r="12" spans="1:7" ht="19" customHeight="1" x14ac:dyDescent="0.35">
      <c r="A12" s="384" t="s">
        <v>1048</v>
      </c>
      <c r="B12" s="386" t="s">
        <v>1049</v>
      </c>
      <c r="C12" s="237" t="s">
        <v>1034</v>
      </c>
      <c r="D12" s="207">
        <v>2016</v>
      </c>
      <c r="E12" s="207"/>
      <c r="F12" s="207">
        <v>5</v>
      </c>
    </row>
    <row r="13" spans="1:7" ht="26.5" customHeight="1" thickBot="1" x14ac:dyDescent="0.4">
      <c r="A13" s="385"/>
      <c r="B13" s="387"/>
      <c r="C13" s="243" t="s">
        <v>1050</v>
      </c>
      <c r="D13" s="207">
        <v>2016</v>
      </c>
      <c r="E13" s="207"/>
      <c r="F13" s="207"/>
    </row>
    <row r="14" spans="1:7" ht="30" customHeight="1" thickBot="1" x14ac:dyDescent="0.4">
      <c r="A14" s="239" t="s">
        <v>1051</v>
      </c>
      <c r="B14" s="240" t="s">
        <v>1052</v>
      </c>
      <c r="C14" s="238" t="s">
        <v>1053</v>
      </c>
      <c r="D14" s="207">
        <v>2016</v>
      </c>
      <c r="E14" s="207"/>
      <c r="F14" s="207">
        <v>50</v>
      </c>
    </row>
    <row r="15" spans="1:7" x14ac:dyDescent="0.35">
      <c r="A15" s="384" t="s">
        <v>1054</v>
      </c>
      <c r="B15" s="386" t="s">
        <v>1055</v>
      </c>
      <c r="C15" s="244" t="s">
        <v>1056</v>
      </c>
      <c r="D15" s="207">
        <v>2016</v>
      </c>
      <c r="E15" s="207"/>
      <c r="F15" s="207"/>
    </row>
    <row r="16" spans="1:7" ht="32.5" customHeight="1" thickBot="1" x14ac:dyDescent="0.4">
      <c r="A16" s="385"/>
      <c r="B16" s="387"/>
      <c r="C16" s="243" t="s">
        <v>1057</v>
      </c>
      <c r="D16" s="207">
        <v>2016</v>
      </c>
      <c r="E16" s="207"/>
      <c r="F16" s="207">
        <v>900</v>
      </c>
    </row>
    <row r="17" spans="1:6" ht="41.5" customHeight="1" thickBot="1" x14ac:dyDescent="0.4">
      <c r="A17" s="239" t="s">
        <v>1054</v>
      </c>
      <c r="B17" s="242" t="s">
        <v>1058</v>
      </c>
      <c r="C17" s="238" t="s">
        <v>1059</v>
      </c>
      <c r="D17" s="207">
        <v>2016</v>
      </c>
      <c r="E17" s="207"/>
      <c r="F17" s="207"/>
    </row>
    <row r="18" spans="1:6" ht="22.5" customHeight="1" x14ac:dyDescent="0.35">
      <c r="A18" s="384" t="s">
        <v>1054</v>
      </c>
      <c r="B18" s="386" t="s">
        <v>1060</v>
      </c>
      <c r="C18" s="390" t="s">
        <v>1061</v>
      </c>
      <c r="D18" s="207">
        <v>2019</v>
      </c>
      <c r="E18" s="207"/>
      <c r="F18" s="207"/>
    </row>
    <row r="19" spans="1:6" ht="15" thickBot="1" x14ac:dyDescent="0.4">
      <c r="A19" s="385"/>
      <c r="B19" s="387"/>
      <c r="C19" s="391"/>
      <c r="D19" s="207"/>
      <c r="E19" s="207"/>
      <c r="F19" s="207"/>
    </row>
    <row r="20" spans="1:6" ht="15" thickBot="1" x14ac:dyDescent="0.4">
      <c r="A20" s="239" t="s">
        <v>1062</v>
      </c>
      <c r="B20" s="242" t="s">
        <v>1063</v>
      </c>
      <c r="C20" s="238" t="s">
        <v>1064</v>
      </c>
      <c r="D20" s="207">
        <v>2019</v>
      </c>
      <c r="E20" s="207"/>
      <c r="F20" s="207">
        <v>20</v>
      </c>
    </row>
    <row r="21" spans="1:6" x14ac:dyDescent="0.35">
      <c r="A21" s="384" t="s">
        <v>1065</v>
      </c>
      <c r="B21" s="386" t="s">
        <v>1066</v>
      </c>
      <c r="C21" s="237" t="s">
        <v>1067</v>
      </c>
      <c r="D21" s="207">
        <v>2018</v>
      </c>
      <c r="E21" s="207"/>
      <c r="F21" s="207">
        <v>20</v>
      </c>
    </row>
    <row r="22" spans="1:6" x14ac:dyDescent="0.35">
      <c r="A22" s="388"/>
      <c r="B22" s="389"/>
      <c r="C22" s="237" t="s">
        <v>1068</v>
      </c>
      <c r="D22" s="207">
        <v>2018</v>
      </c>
      <c r="E22" s="207"/>
      <c r="F22" s="207"/>
    </row>
    <row r="23" spans="1:6" ht="15" thickBot="1" x14ac:dyDescent="0.4">
      <c r="A23" s="385"/>
      <c r="B23" s="387"/>
      <c r="C23" s="238" t="s">
        <v>1069</v>
      </c>
      <c r="D23" s="207">
        <v>2018</v>
      </c>
      <c r="E23" s="207"/>
      <c r="F23" s="207"/>
    </row>
    <row r="24" spans="1:6" ht="12.5" customHeight="1" x14ac:dyDescent="0.35">
      <c r="A24" s="245" t="s">
        <v>1070</v>
      </c>
      <c r="B24" s="386" t="s">
        <v>1071</v>
      </c>
      <c r="C24" s="237" t="s">
        <v>1072</v>
      </c>
      <c r="D24" s="207">
        <v>2016</v>
      </c>
      <c r="E24" s="207"/>
      <c r="F24" s="207">
        <v>20</v>
      </c>
    </row>
    <row r="25" spans="1:6" ht="12.5" customHeight="1" x14ac:dyDescent="0.35">
      <c r="A25" s="245" t="s">
        <v>1073</v>
      </c>
      <c r="B25" s="389"/>
      <c r="C25" s="237" t="s">
        <v>1074</v>
      </c>
      <c r="D25" s="207">
        <v>2016</v>
      </c>
      <c r="E25" s="207"/>
      <c r="F25" s="207"/>
    </row>
    <row r="26" spans="1:6" ht="12.5" customHeight="1" x14ac:dyDescent="0.35">
      <c r="A26" s="245" t="s">
        <v>1075</v>
      </c>
      <c r="B26" s="389"/>
      <c r="C26" s="246"/>
      <c r="D26" s="207">
        <v>2016</v>
      </c>
      <c r="E26" s="207"/>
      <c r="F26" s="207"/>
    </row>
    <row r="27" spans="1:6" ht="12.5" customHeight="1" x14ac:dyDescent="0.35">
      <c r="A27" s="247" t="s">
        <v>1076</v>
      </c>
      <c r="B27" s="389"/>
      <c r="C27" s="246"/>
      <c r="D27" s="207">
        <v>2016</v>
      </c>
      <c r="E27" s="207"/>
      <c r="F27" s="207"/>
    </row>
    <row r="28" spans="1:6" ht="12.5" customHeight="1" x14ac:dyDescent="0.35">
      <c r="A28" s="247" t="s">
        <v>1077</v>
      </c>
      <c r="B28" s="389"/>
      <c r="C28" s="246"/>
      <c r="D28" s="207">
        <v>2016</v>
      </c>
      <c r="E28" s="207"/>
      <c r="F28" s="207"/>
    </row>
    <row r="29" spans="1:6" ht="12.5" customHeight="1" x14ac:dyDescent="0.35">
      <c r="A29" s="245" t="s">
        <v>1078</v>
      </c>
      <c r="B29" s="389"/>
      <c r="C29" s="246"/>
      <c r="D29" s="207">
        <v>2016</v>
      </c>
      <c r="E29" s="207"/>
      <c r="F29" s="207"/>
    </row>
    <row r="30" spans="1:6" ht="12.5" customHeight="1" x14ac:dyDescent="0.35">
      <c r="A30" s="245" t="s">
        <v>1079</v>
      </c>
      <c r="B30" s="389"/>
      <c r="C30" s="246"/>
      <c r="D30" s="207">
        <v>2016</v>
      </c>
      <c r="E30" s="207"/>
      <c r="F30" s="207"/>
    </row>
    <row r="31" spans="1:6" ht="12.5" customHeight="1" x14ac:dyDescent="0.35">
      <c r="A31" s="245" t="s">
        <v>1080</v>
      </c>
      <c r="B31" s="389"/>
      <c r="C31" s="246"/>
      <c r="D31" s="207">
        <v>2016</v>
      </c>
      <c r="E31" s="207"/>
      <c r="F31" s="207"/>
    </row>
    <row r="32" spans="1:6" ht="12.5" customHeight="1" thickBot="1" x14ac:dyDescent="0.4">
      <c r="A32" s="239" t="s">
        <v>1081</v>
      </c>
      <c r="B32" s="387"/>
      <c r="C32" s="248"/>
      <c r="D32" s="207">
        <v>2016</v>
      </c>
      <c r="E32" s="207"/>
      <c r="F32" s="207"/>
    </row>
    <row r="33" spans="1:6" x14ac:dyDescent="0.35">
      <c r="A33" s="245" t="s">
        <v>1082</v>
      </c>
      <c r="B33" s="386" t="s">
        <v>1083</v>
      </c>
      <c r="C33" s="390" t="s">
        <v>1072</v>
      </c>
      <c r="D33" s="207">
        <v>2016</v>
      </c>
      <c r="E33" s="207"/>
      <c r="F33" s="207"/>
    </row>
    <row r="34" spans="1:6" ht="15" thickBot="1" x14ac:dyDescent="0.4">
      <c r="A34" s="239" t="s">
        <v>1084</v>
      </c>
      <c r="B34" s="387"/>
      <c r="C34" s="391"/>
      <c r="D34" s="207">
        <v>2016</v>
      </c>
      <c r="E34" s="207"/>
      <c r="F34" s="207"/>
    </row>
    <row r="35" spans="1:6" ht="29" customHeight="1" x14ac:dyDescent="0.35">
      <c r="A35" s="384" t="s">
        <v>1085</v>
      </c>
      <c r="B35" s="386" t="s">
        <v>1086</v>
      </c>
      <c r="C35" s="390" t="s">
        <v>1087</v>
      </c>
      <c r="D35" s="207">
        <v>2016</v>
      </c>
      <c r="E35" s="207"/>
      <c r="F35" s="207">
        <v>20</v>
      </c>
    </row>
    <row r="36" spans="1:6" ht="15" thickBot="1" x14ac:dyDescent="0.4">
      <c r="A36" s="385"/>
      <c r="B36" s="387"/>
      <c r="C36" s="391"/>
      <c r="D36" s="207">
        <v>2016</v>
      </c>
      <c r="E36" s="207"/>
      <c r="F36" s="207"/>
    </row>
    <row r="37" spans="1:6" ht="15" thickBot="1" x14ac:dyDescent="0.4">
      <c r="A37" s="239" t="s">
        <v>454</v>
      </c>
      <c r="B37" s="242" t="s">
        <v>1086</v>
      </c>
      <c r="C37" s="238" t="s">
        <v>1088</v>
      </c>
      <c r="D37" s="207">
        <v>2018</v>
      </c>
      <c r="E37" s="207"/>
      <c r="F37" s="207">
        <v>20</v>
      </c>
    </row>
    <row r="38" spans="1:6" ht="64" customHeight="1" thickBot="1" x14ac:dyDescent="0.4">
      <c r="A38" s="239" t="s">
        <v>1089</v>
      </c>
      <c r="B38" s="242" t="s">
        <v>1090</v>
      </c>
      <c r="C38" s="238" t="s">
        <v>1091</v>
      </c>
      <c r="D38" s="207">
        <v>2016</v>
      </c>
      <c r="E38" s="207"/>
      <c r="F38" s="207">
        <v>1</v>
      </c>
    </row>
    <row r="39" spans="1:6" ht="59.5" customHeight="1" thickBot="1" x14ac:dyDescent="0.4">
      <c r="A39" s="239" t="s">
        <v>1092</v>
      </c>
      <c r="B39" s="242" t="s">
        <v>1093</v>
      </c>
      <c r="C39" s="238" t="s">
        <v>1094</v>
      </c>
      <c r="D39" s="207">
        <v>2018</v>
      </c>
      <c r="E39" s="207"/>
      <c r="F39" s="207">
        <v>0</v>
      </c>
    </row>
    <row r="40" spans="1:6" ht="58.5" customHeight="1" thickBot="1" x14ac:dyDescent="0.4">
      <c r="A40" s="239" t="s">
        <v>1095</v>
      </c>
      <c r="B40" s="242" t="s">
        <v>1096</v>
      </c>
      <c r="C40" s="238" t="s">
        <v>1097</v>
      </c>
      <c r="D40" s="207">
        <v>2016</v>
      </c>
      <c r="E40" s="207"/>
      <c r="F40" s="207">
        <v>0</v>
      </c>
    </row>
    <row r="41" spans="1:6" ht="38.5" customHeight="1" x14ac:dyDescent="0.35">
      <c r="A41" s="245" t="s">
        <v>1098</v>
      </c>
      <c r="B41" s="386" t="s">
        <v>1099</v>
      </c>
      <c r="C41" s="390" t="s">
        <v>1097</v>
      </c>
      <c r="D41" s="207">
        <v>2016</v>
      </c>
      <c r="E41" s="207"/>
      <c r="F41" s="207">
        <v>0</v>
      </c>
    </row>
    <row r="42" spans="1:6" ht="15" thickBot="1" x14ac:dyDescent="0.4">
      <c r="A42" s="239" t="s">
        <v>1100</v>
      </c>
      <c r="B42" s="387"/>
      <c r="C42" s="391"/>
      <c r="D42" s="207">
        <v>2016</v>
      </c>
      <c r="E42" s="207"/>
      <c r="F42" s="207">
        <v>0</v>
      </c>
    </row>
    <row r="43" spans="1:6" ht="24" customHeight="1" x14ac:dyDescent="0.35">
      <c r="A43" s="384" t="s">
        <v>1101</v>
      </c>
      <c r="B43" s="386" t="s">
        <v>1102</v>
      </c>
      <c r="C43" s="237" t="s">
        <v>1103</v>
      </c>
      <c r="D43" s="207">
        <v>2016</v>
      </c>
      <c r="E43" s="207"/>
      <c r="F43" s="207">
        <v>0</v>
      </c>
    </row>
    <row r="44" spans="1:6" ht="29.5" customHeight="1" thickBot="1" x14ac:dyDescent="0.4">
      <c r="A44" s="385"/>
      <c r="B44" s="387"/>
      <c r="C44" s="238" t="s">
        <v>1104</v>
      </c>
      <c r="D44" s="207">
        <v>2016</v>
      </c>
      <c r="E44" s="207"/>
      <c r="F44" s="207">
        <v>0</v>
      </c>
    </row>
    <row r="45" spans="1:6" x14ac:dyDescent="0.35">
      <c r="A45" s="384" t="s">
        <v>1105</v>
      </c>
      <c r="B45" s="249" t="s">
        <v>1106</v>
      </c>
      <c r="C45" s="237" t="s">
        <v>1107</v>
      </c>
      <c r="D45" s="207">
        <v>2016</v>
      </c>
      <c r="E45" s="207"/>
      <c r="F45" s="207">
        <v>3</v>
      </c>
    </row>
    <row r="46" spans="1:6" ht="50.5" customHeight="1" thickBot="1" x14ac:dyDescent="0.4">
      <c r="A46" s="385"/>
      <c r="B46" s="240" t="s">
        <v>1108</v>
      </c>
      <c r="C46" s="238" t="s">
        <v>1109</v>
      </c>
      <c r="D46" s="207">
        <v>2016</v>
      </c>
      <c r="E46" s="207"/>
      <c r="F46" s="207"/>
    </row>
    <row r="47" spans="1:6" ht="49.5" customHeight="1" thickBot="1" x14ac:dyDescent="0.4">
      <c r="A47" s="239" t="s">
        <v>1110</v>
      </c>
      <c r="B47" s="242" t="s">
        <v>1111</v>
      </c>
      <c r="C47" s="243" t="s">
        <v>1112</v>
      </c>
      <c r="D47" s="207">
        <v>2016</v>
      </c>
      <c r="E47" s="207"/>
      <c r="F47" s="207">
        <v>0</v>
      </c>
    </row>
    <row r="48" spans="1:6" ht="31.5" customHeight="1" thickBot="1" x14ac:dyDescent="0.4">
      <c r="A48" s="239" t="s">
        <v>1113</v>
      </c>
      <c r="B48" s="242" t="s">
        <v>1114</v>
      </c>
      <c r="C48" s="243" t="s">
        <v>1115</v>
      </c>
      <c r="D48" s="207">
        <v>2016</v>
      </c>
      <c r="E48" s="207"/>
      <c r="F48" s="207">
        <v>0</v>
      </c>
    </row>
    <row r="49" spans="1:6" ht="25" customHeight="1" thickBot="1" x14ac:dyDescent="0.4">
      <c r="A49" s="239" t="s">
        <v>1116</v>
      </c>
      <c r="B49" s="242" t="s">
        <v>1117</v>
      </c>
      <c r="C49" s="243" t="s">
        <v>1118</v>
      </c>
      <c r="D49" s="207">
        <v>2017</v>
      </c>
      <c r="E49" s="207"/>
      <c r="F49" s="207">
        <v>0</v>
      </c>
    </row>
    <row r="50" spans="1:6" ht="33" customHeight="1" thickBot="1" x14ac:dyDescent="0.4">
      <c r="A50" s="239" t="s">
        <v>1119</v>
      </c>
      <c r="B50" s="242" t="s">
        <v>1120</v>
      </c>
      <c r="C50" s="243" t="s">
        <v>1121</v>
      </c>
      <c r="D50" s="207">
        <v>2016</v>
      </c>
      <c r="E50" s="207"/>
      <c r="F50" s="207">
        <v>50</v>
      </c>
    </row>
    <row r="51" spans="1:6" ht="15" thickBot="1" x14ac:dyDescent="0.4">
      <c r="A51" s="239" t="s">
        <v>1122</v>
      </c>
      <c r="B51" s="242" t="s">
        <v>1123</v>
      </c>
      <c r="C51" s="243" t="s">
        <v>1124</v>
      </c>
      <c r="D51" s="207">
        <v>2016</v>
      </c>
      <c r="E51" s="207"/>
      <c r="F51" s="207">
        <v>20</v>
      </c>
    </row>
    <row r="52" spans="1:6" ht="36" customHeight="1" thickBot="1" x14ac:dyDescent="0.4">
      <c r="A52" s="239" t="s">
        <v>1125</v>
      </c>
      <c r="B52" s="242" t="s">
        <v>1126</v>
      </c>
      <c r="C52" s="243" t="s">
        <v>1127</v>
      </c>
      <c r="D52" s="207">
        <v>2016</v>
      </c>
      <c r="E52" s="207"/>
      <c r="F52" s="207">
        <v>0</v>
      </c>
    </row>
    <row r="53" spans="1:6" x14ac:dyDescent="0.35">
      <c r="A53" s="245" t="s">
        <v>1128</v>
      </c>
      <c r="B53" s="250" t="s">
        <v>1129</v>
      </c>
      <c r="C53" s="390" t="s">
        <v>1130</v>
      </c>
      <c r="D53" s="207">
        <v>2016</v>
      </c>
      <c r="E53" s="207"/>
      <c r="F53" s="207">
        <v>0</v>
      </c>
    </row>
    <row r="54" spans="1:6" ht="77.5" customHeight="1" x14ac:dyDescent="0.35">
      <c r="A54" s="245" t="s">
        <v>1131</v>
      </c>
      <c r="B54" s="250" t="s">
        <v>1132</v>
      </c>
      <c r="C54" s="392"/>
      <c r="D54" s="207">
        <v>2016</v>
      </c>
      <c r="E54" s="207"/>
      <c r="F54" s="207">
        <v>0</v>
      </c>
    </row>
    <row r="55" spans="1:6" ht="68.5" customHeight="1" thickBot="1" x14ac:dyDescent="0.4">
      <c r="A55" s="239" t="s">
        <v>1133</v>
      </c>
      <c r="B55" s="242" t="s">
        <v>1134</v>
      </c>
      <c r="C55" s="391"/>
      <c r="D55" s="207">
        <v>2016</v>
      </c>
      <c r="E55" s="207"/>
      <c r="F55" s="207">
        <v>0</v>
      </c>
    </row>
    <row r="56" spans="1:6" ht="37.5" customHeight="1" x14ac:dyDescent="0.35">
      <c r="A56" s="384" t="s">
        <v>1135</v>
      </c>
      <c r="B56" s="386" t="s">
        <v>1136</v>
      </c>
      <c r="C56" s="393" t="s">
        <v>1137</v>
      </c>
      <c r="D56" s="207">
        <v>2016</v>
      </c>
      <c r="E56" s="207"/>
      <c r="F56" s="207">
        <v>0</v>
      </c>
    </row>
    <row r="57" spans="1:6" ht="15" thickBot="1" x14ac:dyDescent="0.4">
      <c r="A57" s="385"/>
      <c r="B57" s="387"/>
      <c r="C57" s="394"/>
      <c r="D57" s="207">
        <v>2016</v>
      </c>
      <c r="E57" s="207"/>
      <c r="F57" s="207">
        <v>0</v>
      </c>
    </row>
    <row r="58" spans="1:6" ht="26.5" customHeight="1" x14ac:dyDescent="0.35">
      <c r="A58" s="384" t="s">
        <v>1138</v>
      </c>
      <c r="B58" s="386" t="s">
        <v>1136</v>
      </c>
      <c r="C58" s="237" t="s">
        <v>1139</v>
      </c>
      <c r="D58" s="207">
        <v>2016</v>
      </c>
      <c r="E58" s="207"/>
      <c r="F58" s="207">
        <v>0</v>
      </c>
    </row>
    <row r="59" spans="1:6" ht="23" customHeight="1" thickBot="1" x14ac:dyDescent="0.4">
      <c r="A59" s="385"/>
      <c r="B59" s="387"/>
      <c r="C59" s="238" t="s">
        <v>1140</v>
      </c>
      <c r="D59" s="207">
        <v>2016</v>
      </c>
      <c r="E59" s="207"/>
      <c r="F59" s="207">
        <v>0</v>
      </c>
    </row>
    <row r="60" spans="1:6" ht="47" customHeight="1" thickBot="1" x14ac:dyDescent="0.4">
      <c r="A60" s="239" t="s">
        <v>1141</v>
      </c>
      <c r="B60" s="242" t="s">
        <v>1142</v>
      </c>
      <c r="C60" s="243" t="s">
        <v>1143</v>
      </c>
      <c r="D60" s="207">
        <v>2016</v>
      </c>
      <c r="E60" s="207"/>
      <c r="F60" s="207">
        <v>0</v>
      </c>
    </row>
    <row r="61" spans="1:6" x14ac:dyDescent="0.35">
      <c r="A61" s="384" t="s">
        <v>1144</v>
      </c>
      <c r="B61" s="386" t="s">
        <v>1145</v>
      </c>
      <c r="C61" s="244" t="s">
        <v>1146</v>
      </c>
      <c r="D61" s="207">
        <v>2016</v>
      </c>
      <c r="E61" s="207"/>
      <c r="F61" s="207">
        <v>0</v>
      </c>
    </row>
    <row r="62" spans="1:6" ht="38.5" customHeight="1" x14ac:dyDescent="0.35">
      <c r="A62" s="388"/>
      <c r="B62" s="389"/>
      <c r="C62" s="244" t="s">
        <v>1147</v>
      </c>
      <c r="D62" s="207">
        <v>2016</v>
      </c>
      <c r="E62" s="207"/>
      <c r="F62" s="207">
        <v>0</v>
      </c>
    </row>
    <row r="63" spans="1:6" ht="37" customHeight="1" x14ac:dyDescent="0.35">
      <c r="A63" s="388"/>
      <c r="B63" s="389"/>
      <c r="C63" s="244" t="s">
        <v>1148</v>
      </c>
      <c r="D63" s="207">
        <v>2016</v>
      </c>
      <c r="E63" s="207"/>
      <c r="F63" s="207">
        <v>0</v>
      </c>
    </row>
    <row r="64" spans="1:6" x14ac:dyDescent="0.35">
      <c r="A64" s="388"/>
      <c r="B64" s="389"/>
      <c r="C64" s="244" t="s">
        <v>1149</v>
      </c>
      <c r="D64" s="207">
        <v>2016</v>
      </c>
      <c r="E64" s="207"/>
      <c r="F64" s="207">
        <v>0</v>
      </c>
    </row>
    <row r="65" spans="1:6" ht="15" thickBot="1" x14ac:dyDescent="0.4">
      <c r="A65" s="239" t="s">
        <v>1150</v>
      </c>
      <c r="B65" s="242" t="s">
        <v>1145</v>
      </c>
      <c r="C65" s="243" t="s">
        <v>1151</v>
      </c>
      <c r="D65" s="207">
        <v>2018</v>
      </c>
      <c r="E65" s="207"/>
      <c r="F65" s="207">
        <v>0</v>
      </c>
    </row>
    <row r="66" spans="1:6" ht="15" thickBot="1" x14ac:dyDescent="0.4">
      <c r="A66" s="239" t="s">
        <v>1152</v>
      </c>
      <c r="B66" s="242" t="s">
        <v>1153</v>
      </c>
      <c r="C66" s="243" t="s">
        <v>1154</v>
      </c>
      <c r="D66" s="207">
        <v>2019</v>
      </c>
      <c r="E66" s="207"/>
      <c r="F66" s="207">
        <v>0</v>
      </c>
    </row>
    <row r="67" spans="1:6" ht="73.5" customHeight="1" thickBot="1" x14ac:dyDescent="0.4">
      <c r="A67" s="239" t="s">
        <v>1155</v>
      </c>
      <c r="B67" s="242" t="s">
        <v>1156</v>
      </c>
      <c r="C67" s="243" t="s">
        <v>1157</v>
      </c>
      <c r="D67" s="207">
        <v>2019</v>
      </c>
      <c r="E67" s="207"/>
      <c r="F67" s="207">
        <v>0</v>
      </c>
    </row>
    <row r="68" spans="1:6" ht="15" thickBot="1" x14ac:dyDescent="0.4">
      <c r="A68" s="239" t="s">
        <v>1158</v>
      </c>
      <c r="B68" s="242" t="s">
        <v>1159</v>
      </c>
      <c r="C68" s="243" t="s">
        <v>1160</v>
      </c>
      <c r="D68" s="207">
        <v>2019</v>
      </c>
      <c r="E68" s="207"/>
      <c r="F68" s="207">
        <v>0</v>
      </c>
    </row>
    <row r="69" spans="1:6" x14ac:dyDescent="0.35">
      <c r="A69" s="252" t="s">
        <v>1161</v>
      </c>
      <c r="B69" s="249" t="s">
        <v>1162</v>
      </c>
      <c r="C69" s="348" t="s">
        <v>1163</v>
      </c>
      <c r="D69" s="349">
        <v>2019</v>
      </c>
      <c r="E69" s="349"/>
      <c r="F69" s="349">
        <v>0</v>
      </c>
    </row>
    <row r="70" spans="1:6" x14ac:dyDescent="0.35">
      <c r="A70" s="350" t="s">
        <v>1164</v>
      </c>
      <c r="B70" s="11"/>
      <c r="C70" s="11"/>
      <c r="D70" s="11"/>
      <c r="E70" s="11"/>
      <c r="F70" s="11">
        <f>SUM(F4:F69)</f>
        <v>1383</v>
      </c>
    </row>
    <row r="72" spans="1:6" x14ac:dyDescent="0.35">
      <c r="A72" s="251" t="s">
        <v>1165</v>
      </c>
    </row>
  </sheetData>
  <mergeCells count="38">
    <mergeCell ref="C1:C3"/>
    <mergeCell ref="D1:D3"/>
    <mergeCell ref="E1:E3"/>
    <mergeCell ref="F1:F3"/>
    <mergeCell ref="A4:A5"/>
    <mergeCell ref="B4:B5"/>
    <mergeCell ref="C4:C5"/>
    <mergeCell ref="B24:B32"/>
    <mergeCell ref="A6:A7"/>
    <mergeCell ref="B6:B7"/>
    <mergeCell ref="A12:A13"/>
    <mergeCell ref="B12:B13"/>
    <mergeCell ref="A15:A16"/>
    <mergeCell ref="B15:B16"/>
    <mergeCell ref="A18:A19"/>
    <mergeCell ref="B18:B19"/>
    <mergeCell ref="C33:C34"/>
    <mergeCell ref="A35:A36"/>
    <mergeCell ref="B35:B36"/>
    <mergeCell ref="C35:C36"/>
    <mergeCell ref="B41:B42"/>
    <mergeCell ref="C41:C42"/>
    <mergeCell ref="G1:G3"/>
    <mergeCell ref="A58:A59"/>
    <mergeCell ref="B58:B59"/>
    <mergeCell ref="A61:A64"/>
    <mergeCell ref="B61:B64"/>
    <mergeCell ref="A43:A44"/>
    <mergeCell ref="B43:B44"/>
    <mergeCell ref="A45:A46"/>
    <mergeCell ref="C18:C19"/>
    <mergeCell ref="A21:A23"/>
    <mergeCell ref="B21:B23"/>
    <mergeCell ref="C53:C55"/>
    <mergeCell ref="A56:A57"/>
    <mergeCell ref="B56:B57"/>
    <mergeCell ref="C56:C57"/>
    <mergeCell ref="B33:B34"/>
  </mergeCells>
  <hyperlinks>
    <hyperlink ref="B1" location="_ftn1" display="_ftn1" xr:uid="{0DD74970-1075-402D-8B1C-E5C4D2204E10}"/>
    <hyperlink ref="A72" location="_ftnref1" display="_ftnref1" xr:uid="{7DB05FD1-C5D4-4E38-836E-59753438572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7D5A-6ED2-4076-8743-F2EBE04191AD}">
  <dimension ref="C6:C9"/>
  <sheetViews>
    <sheetView workbookViewId="0">
      <selection activeCell="E38" sqref="E38"/>
    </sheetView>
  </sheetViews>
  <sheetFormatPr baseColWidth="10" defaultRowHeight="14.5" x14ac:dyDescent="0.35"/>
  <sheetData>
    <row r="6" spans="3:3" x14ac:dyDescent="0.35">
      <c r="C6" t="s">
        <v>265</v>
      </c>
    </row>
    <row r="7" spans="3:3" x14ac:dyDescent="0.35">
      <c r="C7" t="s">
        <v>179</v>
      </c>
    </row>
    <row r="8" spans="3:3" x14ac:dyDescent="0.35">
      <c r="C8" t="s">
        <v>266</v>
      </c>
    </row>
    <row r="9" spans="3:3" x14ac:dyDescent="0.35">
      <c r="C9" t="s">
        <v>267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D47B-73AF-41C1-AAA1-03FA661111D2}">
  <dimension ref="A1:I22"/>
  <sheetViews>
    <sheetView topLeftCell="A4" zoomScaleNormal="100" workbookViewId="0">
      <selection activeCell="C7" sqref="C7"/>
    </sheetView>
  </sheetViews>
  <sheetFormatPr baseColWidth="10" defaultColWidth="9.08984375" defaultRowHeight="14.5" x14ac:dyDescent="0.35"/>
  <cols>
    <col min="2" max="2" width="34.90625" customWidth="1"/>
    <col min="3" max="3" width="49" customWidth="1"/>
    <col min="4" max="4" width="39.54296875" customWidth="1"/>
    <col min="5" max="7" width="20.36328125" customWidth="1"/>
    <col min="8" max="8" width="14.453125" customWidth="1"/>
  </cols>
  <sheetData>
    <row r="1" spans="1:9" s="186" customFormat="1" ht="29" x14ac:dyDescent="0.35">
      <c r="A1" s="454" t="s">
        <v>923</v>
      </c>
      <c r="B1" s="455"/>
      <c r="C1" s="187" t="s">
        <v>924</v>
      </c>
      <c r="D1" s="187" t="s">
        <v>925</v>
      </c>
      <c r="E1" s="187" t="s">
        <v>926</v>
      </c>
      <c r="F1" s="188" t="s">
        <v>927</v>
      </c>
      <c r="G1" s="189" t="s">
        <v>928</v>
      </c>
      <c r="H1" s="190" t="s">
        <v>929</v>
      </c>
      <c r="I1" s="191" t="s">
        <v>930</v>
      </c>
    </row>
    <row r="2" spans="1:9" s="186" customFormat="1" ht="116" x14ac:dyDescent="0.35">
      <c r="A2" s="192">
        <v>1</v>
      </c>
      <c r="B2" s="193" t="s">
        <v>931</v>
      </c>
      <c r="C2" s="193" t="s">
        <v>932</v>
      </c>
      <c r="D2" s="194" t="s">
        <v>933</v>
      </c>
      <c r="E2" s="195" t="s">
        <v>934</v>
      </c>
      <c r="F2" s="201" t="s">
        <v>935</v>
      </c>
      <c r="G2" s="196"/>
      <c r="H2" s="197"/>
      <c r="I2" s="197"/>
    </row>
    <row r="3" spans="1:9" s="186" customFormat="1" ht="72.5" x14ac:dyDescent="0.35">
      <c r="A3" s="192">
        <v>2</v>
      </c>
      <c r="B3" s="193" t="s">
        <v>936</v>
      </c>
      <c r="C3" s="193" t="s">
        <v>937</v>
      </c>
      <c r="D3" s="194" t="s">
        <v>938</v>
      </c>
      <c r="E3" s="195" t="s">
        <v>939</v>
      </c>
      <c r="F3" s="201" t="s">
        <v>940</v>
      </c>
      <c r="G3" s="196"/>
      <c r="H3" s="197"/>
      <c r="I3" s="197"/>
    </row>
    <row r="4" spans="1:9" s="186" customFormat="1" ht="87" x14ac:dyDescent="0.35">
      <c r="A4" s="192">
        <v>3</v>
      </c>
      <c r="B4" s="193" t="s">
        <v>941</v>
      </c>
      <c r="C4" s="193" t="s">
        <v>942</v>
      </c>
      <c r="D4" s="194" t="s">
        <v>943</v>
      </c>
      <c r="E4" s="195" t="s">
        <v>939</v>
      </c>
      <c r="F4" s="201" t="s">
        <v>944</v>
      </c>
      <c r="G4" s="196"/>
      <c r="H4" s="197"/>
      <c r="I4" s="197"/>
    </row>
    <row r="5" spans="1:9" s="186" customFormat="1" ht="87" x14ac:dyDescent="0.35">
      <c r="A5" s="192">
        <v>4</v>
      </c>
      <c r="B5" s="193" t="s">
        <v>945</v>
      </c>
      <c r="C5" s="193" t="s">
        <v>946</v>
      </c>
      <c r="D5" s="194" t="s">
        <v>947</v>
      </c>
      <c r="E5" s="198" t="s">
        <v>948</v>
      </c>
      <c r="F5" s="201" t="s">
        <v>949</v>
      </c>
      <c r="G5" s="196"/>
      <c r="H5" s="197"/>
      <c r="I5" s="197"/>
    </row>
    <row r="6" spans="1:9" s="186" customFormat="1" ht="101.5" x14ac:dyDescent="0.35">
      <c r="A6" s="192">
        <v>5</v>
      </c>
      <c r="B6" s="193" t="s">
        <v>950</v>
      </c>
      <c r="C6" s="193" t="s">
        <v>951</v>
      </c>
      <c r="D6" s="194" t="s">
        <v>952</v>
      </c>
      <c r="E6" s="195" t="s">
        <v>934</v>
      </c>
      <c r="F6" s="199" t="s">
        <v>953</v>
      </c>
      <c r="G6" s="196"/>
      <c r="H6" s="197"/>
      <c r="I6" s="197"/>
    </row>
    <row r="7" spans="1:9" s="186" customFormat="1" ht="145" x14ac:dyDescent="0.35">
      <c r="A7" s="192">
        <v>6</v>
      </c>
      <c r="B7" s="193" t="s">
        <v>954</v>
      </c>
      <c r="C7" s="193" t="s">
        <v>955</v>
      </c>
      <c r="D7" s="194" t="s">
        <v>956</v>
      </c>
      <c r="E7" s="195" t="s">
        <v>939</v>
      </c>
      <c r="F7" s="201" t="s">
        <v>957</v>
      </c>
      <c r="G7" s="196"/>
      <c r="H7" s="197"/>
      <c r="I7" s="197"/>
    </row>
    <row r="8" spans="1:9" s="186" customFormat="1" ht="101.5" x14ac:dyDescent="0.35">
      <c r="A8" s="192">
        <v>7</v>
      </c>
      <c r="B8" s="202" t="s">
        <v>958</v>
      </c>
      <c r="C8" s="202" t="s">
        <v>959</v>
      </c>
      <c r="D8" s="194" t="s">
        <v>960</v>
      </c>
      <c r="E8" s="195" t="s">
        <v>961</v>
      </c>
      <c r="F8" s="200" t="s">
        <v>962</v>
      </c>
      <c r="G8" s="196"/>
      <c r="H8" s="197"/>
      <c r="I8" s="197"/>
    </row>
    <row r="9" spans="1:9" s="186" customFormat="1" ht="145" x14ac:dyDescent="0.35">
      <c r="A9" s="209">
        <v>8</v>
      </c>
      <c r="B9" s="204" t="s">
        <v>963</v>
      </c>
      <c r="C9" s="204" t="s">
        <v>964</v>
      </c>
      <c r="D9" s="205" t="s">
        <v>965</v>
      </c>
      <c r="E9" s="206" t="s">
        <v>939</v>
      </c>
      <c r="F9" s="214" t="s">
        <v>966</v>
      </c>
      <c r="G9" s="207"/>
      <c r="H9" s="207"/>
      <c r="I9" s="207"/>
    </row>
    <row r="10" spans="1:9" s="186" customFormat="1" ht="87" x14ac:dyDescent="0.35">
      <c r="A10" s="209">
        <v>9</v>
      </c>
      <c r="B10" s="204" t="s">
        <v>967</v>
      </c>
      <c r="C10" s="204" t="s">
        <v>968</v>
      </c>
      <c r="D10" s="205" t="s">
        <v>969</v>
      </c>
      <c r="E10" s="206" t="s">
        <v>961</v>
      </c>
      <c r="F10" s="215" t="s">
        <v>970</v>
      </c>
      <c r="G10" s="207"/>
      <c r="H10" s="207"/>
      <c r="I10" s="207"/>
    </row>
    <row r="11" spans="1:9" s="186" customFormat="1" ht="130.5" x14ac:dyDescent="0.35">
      <c r="A11" s="209">
        <v>10</v>
      </c>
      <c r="B11" s="204" t="s">
        <v>971</v>
      </c>
      <c r="C11" s="204" t="s">
        <v>972</v>
      </c>
      <c r="D11" s="205" t="s">
        <v>965</v>
      </c>
      <c r="E11" s="206" t="s">
        <v>939</v>
      </c>
      <c r="F11" s="214" t="s">
        <v>973</v>
      </c>
      <c r="G11" s="207"/>
      <c r="H11" s="207"/>
      <c r="I11" s="207"/>
    </row>
    <row r="12" spans="1:9" s="186" customFormat="1" ht="58" x14ac:dyDescent="0.35">
      <c r="A12" s="209">
        <v>11</v>
      </c>
      <c r="B12" s="204" t="s">
        <v>974</v>
      </c>
      <c r="C12" s="209"/>
      <c r="D12" s="205" t="s">
        <v>975</v>
      </c>
      <c r="E12" s="206" t="s">
        <v>961</v>
      </c>
      <c r="F12" s="214" t="s">
        <v>976</v>
      </c>
      <c r="G12" s="207"/>
      <c r="H12" s="207"/>
      <c r="I12" s="207"/>
    </row>
    <row r="13" spans="1:9" s="186" customFormat="1" ht="58" x14ac:dyDescent="0.35">
      <c r="A13" s="209">
        <v>12</v>
      </c>
      <c r="B13" s="216" t="s">
        <v>977</v>
      </c>
      <c r="C13" s="217" t="s">
        <v>978</v>
      </c>
      <c r="D13" s="215" t="s">
        <v>979</v>
      </c>
      <c r="E13" s="208" t="s">
        <v>948</v>
      </c>
      <c r="F13" s="217" t="s">
        <v>980</v>
      </c>
      <c r="G13" s="456" t="s">
        <v>981</v>
      </c>
      <c r="H13" s="456"/>
      <c r="I13" s="456"/>
    </row>
    <row r="14" spans="1:9" x14ac:dyDescent="0.35">
      <c r="A14" s="207"/>
      <c r="B14" s="210" t="s">
        <v>982</v>
      </c>
      <c r="C14" s="210" t="s">
        <v>983</v>
      </c>
      <c r="D14" s="210" t="s">
        <v>984</v>
      </c>
      <c r="E14" s="203" t="s">
        <v>985</v>
      </c>
      <c r="F14" s="210" t="s">
        <v>986</v>
      </c>
      <c r="G14" s="207"/>
      <c r="H14" s="207"/>
      <c r="I14" s="207"/>
    </row>
    <row r="15" spans="1:9" ht="43.5" x14ac:dyDescent="0.35">
      <c r="A15" s="209">
        <v>13</v>
      </c>
      <c r="B15" s="211" t="s">
        <v>987</v>
      </c>
      <c r="C15" s="212" t="s">
        <v>988</v>
      </c>
      <c r="D15" s="218" t="s">
        <v>989</v>
      </c>
      <c r="E15" s="213" t="s">
        <v>934</v>
      </c>
      <c r="F15" s="219" t="s">
        <v>990</v>
      </c>
      <c r="G15" s="207"/>
      <c r="H15" s="207"/>
      <c r="I15" s="207"/>
    </row>
    <row r="16" spans="1:9" ht="87" x14ac:dyDescent="0.35">
      <c r="A16" s="209">
        <v>14</v>
      </c>
      <c r="B16" s="211" t="s">
        <v>991</v>
      </c>
      <c r="C16" s="212" t="s">
        <v>992</v>
      </c>
      <c r="D16" s="218" t="s">
        <v>993</v>
      </c>
      <c r="E16" s="213" t="s">
        <v>994</v>
      </c>
      <c r="F16" s="219" t="s">
        <v>995</v>
      </c>
      <c r="G16" s="207"/>
      <c r="H16" s="207"/>
      <c r="I16" s="207"/>
    </row>
    <row r="17" spans="1:9" ht="43.5" x14ac:dyDescent="0.35">
      <c r="A17" s="209">
        <v>15</v>
      </c>
      <c r="B17" s="211" t="s">
        <v>996</v>
      </c>
      <c r="C17" s="212" t="s">
        <v>997</v>
      </c>
      <c r="D17" s="218" t="s">
        <v>998</v>
      </c>
      <c r="E17" s="213" t="s">
        <v>934</v>
      </c>
      <c r="F17" s="219" t="s">
        <v>999</v>
      </c>
      <c r="G17" s="207"/>
      <c r="H17" s="207"/>
      <c r="I17" s="207"/>
    </row>
    <row r="18" spans="1:9" ht="188.5" x14ac:dyDescent="0.35">
      <c r="A18" s="209">
        <v>16</v>
      </c>
      <c r="B18" s="211" t="s">
        <v>1000</v>
      </c>
      <c r="C18" s="212" t="s">
        <v>1001</v>
      </c>
      <c r="D18" s="218" t="s">
        <v>1002</v>
      </c>
      <c r="E18" s="213" t="s">
        <v>1003</v>
      </c>
      <c r="F18" s="220" t="s">
        <v>1004</v>
      </c>
      <c r="G18" s="207"/>
      <c r="H18" s="207"/>
      <c r="I18" s="207"/>
    </row>
    <row r="19" spans="1:9" ht="72.5" x14ac:dyDescent="0.35">
      <c r="A19" s="209">
        <v>17</v>
      </c>
      <c r="B19" s="211" t="s">
        <v>1005</v>
      </c>
      <c r="C19" s="212" t="s">
        <v>1006</v>
      </c>
      <c r="D19" s="218" t="s">
        <v>1007</v>
      </c>
      <c r="E19" s="213" t="s">
        <v>1008</v>
      </c>
      <c r="F19" s="219" t="s">
        <v>1009</v>
      </c>
      <c r="G19" s="207"/>
      <c r="H19" s="207"/>
      <c r="I19" s="207"/>
    </row>
    <row r="20" spans="1:9" ht="72.5" x14ac:dyDescent="0.35">
      <c r="A20" s="209">
        <v>18</v>
      </c>
      <c r="B20" s="211" t="s">
        <v>1010</v>
      </c>
      <c r="C20" s="212" t="s">
        <v>1006</v>
      </c>
      <c r="D20" s="218" t="s">
        <v>1011</v>
      </c>
      <c r="E20" s="213" t="s">
        <v>1012</v>
      </c>
      <c r="F20" s="219" t="s">
        <v>1013</v>
      </c>
      <c r="G20" s="207"/>
      <c r="H20" s="207"/>
      <c r="I20" s="207"/>
    </row>
    <row r="21" spans="1:9" ht="87" x14ac:dyDescent="0.35">
      <c r="A21" s="209">
        <v>19</v>
      </c>
      <c r="B21" s="211" t="s">
        <v>1014</v>
      </c>
      <c r="C21" s="211" t="s">
        <v>1015</v>
      </c>
      <c r="D21" s="218" t="s">
        <v>1016</v>
      </c>
      <c r="E21" s="213" t="s">
        <v>961</v>
      </c>
      <c r="F21" s="221" t="s">
        <v>1017</v>
      </c>
      <c r="G21" s="207"/>
      <c r="H21" s="207"/>
      <c r="I21" s="207"/>
    </row>
    <row r="22" spans="1:9" ht="72.5" x14ac:dyDescent="0.35">
      <c r="A22" s="209">
        <v>20</v>
      </c>
      <c r="B22" s="211" t="s">
        <v>1018</v>
      </c>
      <c r="C22" s="211" t="s">
        <v>1019</v>
      </c>
      <c r="D22" s="218" t="s">
        <v>1020</v>
      </c>
      <c r="E22" s="213" t="s">
        <v>961</v>
      </c>
      <c r="F22" s="222" t="s">
        <v>1021</v>
      </c>
      <c r="G22" s="207"/>
      <c r="H22" s="207"/>
      <c r="I22" s="207"/>
    </row>
  </sheetData>
  <mergeCells count="2">
    <mergeCell ref="A1:B1"/>
    <mergeCell ref="G13:I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94ED3-4328-4F90-91E1-EF9465E9D311}">
  <dimension ref="A1:M16"/>
  <sheetViews>
    <sheetView topLeftCell="A16" workbookViewId="0">
      <selection activeCell="J3" sqref="J3:K3"/>
    </sheetView>
  </sheetViews>
  <sheetFormatPr baseColWidth="10" defaultRowHeight="18.5" x14ac:dyDescent="0.35"/>
  <cols>
    <col min="1" max="1" width="19.08984375" style="111" customWidth="1"/>
    <col min="2" max="2" width="26.7265625" style="50" customWidth="1"/>
    <col min="3" max="3" width="31.453125" style="1" customWidth="1"/>
    <col min="4" max="4" width="24" style="1" customWidth="1"/>
    <col min="5" max="5" width="52.81640625" style="1" customWidth="1"/>
    <col min="6" max="6" width="23.90625" style="1" customWidth="1"/>
    <col min="7" max="7" width="32.6328125" style="1" customWidth="1"/>
    <col min="8" max="8" width="18.1796875" style="1" customWidth="1"/>
    <col min="9" max="9" width="31.08984375" style="1" customWidth="1"/>
    <col min="10" max="10" width="14.54296875" style="1" customWidth="1"/>
    <col min="11" max="11" width="29.26953125" style="1" customWidth="1"/>
    <col min="12" max="12" width="23" style="1" customWidth="1"/>
    <col min="13" max="13" width="19" style="1" customWidth="1"/>
    <col min="14" max="16384" width="10.90625" style="1"/>
  </cols>
  <sheetData>
    <row r="1" spans="1:13" ht="51.5" customHeight="1" x14ac:dyDescent="0.35">
      <c r="A1" s="106" t="s">
        <v>577</v>
      </c>
      <c r="B1" s="402" t="s">
        <v>502</v>
      </c>
      <c r="C1" s="402"/>
      <c r="D1" s="402" t="s">
        <v>503</v>
      </c>
      <c r="E1" s="402"/>
      <c r="F1" s="403" t="s">
        <v>504</v>
      </c>
      <c r="G1" s="404"/>
      <c r="H1" s="403" t="s">
        <v>505</v>
      </c>
      <c r="I1" s="404"/>
      <c r="J1" s="403" t="s">
        <v>506</v>
      </c>
      <c r="K1" s="404"/>
      <c r="L1" s="403" t="s">
        <v>507</v>
      </c>
      <c r="M1" s="404"/>
    </row>
    <row r="2" spans="1:13" s="108" customFormat="1" ht="31" customHeight="1" thickBot="1" x14ac:dyDescent="0.4">
      <c r="A2" s="107" t="s">
        <v>508</v>
      </c>
      <c r="B2" s="405" t="s">
        <v>509</v>
      </c>
      <c r="C2" s="405"/>
      <c r="D2" s="405" t="s">
        <v>510</v>
      </c>
      <c r="E2" s="405"/>
      <c r="F2" s="400" t="s">
        <v>511</v>
      </c>
      <c r="G2" s="401"/>
      <c r="H2" s="400" t="s">
        <v>334</v>
      </c>
      <c r="I2" s="401"/>
      <c r="J2" s="400" t="s">
        <v>6</v>
      </c>
      <c r="K2" s="401"/>
      <c r="L2" s="400" t="s">
        <v>334</v>
      </c>
      <c r="M2" s="401"/>
    </row>
    <row r="3" spans="1:13" s="110" customFormat="1" ht="69.5" customHeight="1" thickTop="1" x14ac:dyDescent="0.35">
      <c r="A3" s="109" t="s">
        <v>512</v>
      </c>
      <c r="B3" s="398" t="s">
        <v>513</v>
      </c>
      <c r="C3" s="399"/>
      <c r="D3" s="398" t="s">
        <v>514</v>
      </c>
      <c r="E3" s="399"/>
      <c r="F3" s="398" t="s">
        <v>515</v>
      </c>
      <c r="G3" s="399"/>
      <c r="H3" s="398" t="s">
        <v>516</v>
      </c>
      <c r="I3" s="399"/>
      <c r="J3" s="398" t="s">
        <v>517</v>
      </c>
      <c r="K3" s="399"/>
      <c r="L3" s="398" t="s">
        <v>518</v>
      </c>
      <c r="M3" s="399"/>
    </row>
    <row r="4" spans="1:13" s="113" customFormat="1" x14ac:dyDescent="0.35">
      <c r="A4" s="111"/>
      <c r="B4" s="112" t="s">
        <v>94</v>
      </c>
      <c r="C4" s="112" t="s">
        <v>519</v>
      </c>
      <c r="D4" s="112" t="s">
        <v>94</v>
      </c>
      <c r="E4" s="112" t="s">
        <v>519</v>
      </c>
      <c r="F4" s="112" t="s">
        <v>94</v>
      </c>
      <c r="G4" s="112" t="s">
        <v>519</v>
      </c>
      <c r="H4" s="112" t="s">
        <v>94</v>
      </c>
      <c r="I4" s="112" t="s">
        <v>519</v>
      </c>
      <c r="J4" s="112" t="s">
        <v>94</v>
      </c>
      <c r="K4" s="112" t="s">
        <v>519</v>
      </c>
      <c r="L4" s="112" t="s">
        <v>94</v>
      </c>
      <c r="M4" s="112" t="s">
        <v>519</v>
      </c>
    </row>
    <row r="5" spans="1:13" ht="130.5" x14ac:dyDescent="0.35">
      <c r="A5" s="114" t="s">
        <v>520</v>
      </c>
      <c r="B5" s="115"/>
      <c r="C5" s="116"/>
      <c r="D5" s="117">
        <v>43862</v>
      </c>
      <c r="E5" s="117" t="s">
        <v>521</v>
      </c>
      <c r="F5" s="117">
        <v>43854</v>
      </c>
      <c r="G5" s="116" t="s">
        <v>522</v>
      </c>
      <c r="H5" s="117">
        <v>43855</v>
      </c>
      <c r="I5" s="118" t="s">
        <v>523</v>
      </c>
      <c r="J5" s="117"/>
      <c r="K5" s="117" t="s">
        <v>524</v>
      </c>
      <c r="L5" s="116"/>
      <c r="M5" s="116"/>
    </row>
    <row r="6" spans="1:13" ht="58" x14ac:dyDescent="0.35">
      <c r="A6" s="111" t="s">
        <v>525</v>
      </c>
      <c r="B6" s="119">
        <v>43883</v>
      </c>
      <c r="C6" s="1" t="s">
        <v>1196</v>
      </c>
      <c r="D6" s="120">
        <v>43879</v>
      </c>
      <c r="E6" s="1" t="s">
        <v>526</v>
      </c>
      <c r="J6" s="121" t="s">
        <v>527</v>
      </c>
      <c r="K6" s="122" t="s">
        <v>528</v>
      </c>
    </row>
    <row r="7" spans="1:13" ht="72.5" x14ac:dyDescent="0.35">
      <c r="A7" s="114" t="s">
        <v>529</v>
      </c>
      <c r="B7" s="115"/>
      <c r="C7" s="116"/>
      <c r="D7" s="117">
        <v>43880</v>
      </c>
      <c r="E7" s="116" t="s">
        <v>530</v>
      </c>
      <c r="F7" s="116"/>
      <c r="G7" s="116"/>
      <c r="H7" s="117">
        <v>43891</v>
      </c>
      <c r="I7" s="116" t="s">
        <v>531</v>
      </c>
      <c r="J7" s="117"/>
      <c r="K7" s="116"/>
      <c r="L7" s="116"/>
      <c r="M7" s="116"/>
    </row>
    <row r="8" spans="1:13" ht="116" x14ac:dyDescent="0.35">
      <c r="A8" s="111" t="s">
        <v>532</v>
      </c>
      <c r="B8" s="119">
        <v>43947</v>
      </c>
      <c r="C8" s="1" t="s">
        <v>533</v>
      </c>
      <c r="D8" s="120">
        <v>43912</v>
      </c>
      <c r="E8" s="120" t="s">
        <v>534</v>
      </c>
      <c r="F8" s="120">
        <v>43964</v>
      </c>
      <c r="G8" s="1" t="s">
        <v>535</v>
      </c>
      <c r="I8" s="123" t="s">
        <v>536</v>
      </c>
      <c r="J8" s="120">
        <v>43950</v>
      </c>
      <c r="K8" s="123" t="s">
        <v>537</v>
      </c>
    </row>
    <row r="9" spans="1:13" ht="188.5" x14ac:dyDescent="0.35">
      <c r="A9" s="114" t="s">
        <v>538</v>
      </c>
      <c r="B9" s="124" t="s">
        <v>539</v>
      </c>
      <c r="C9" s="28" t="s">
        <v>540</v>
      </c>
      <c r="D9" s="125" t="s">
        <v>541</v>
      </c>
      <c r="E9" s="116" t="s">
        <v>542</v>
      </c>
      <c r="F9" s="116">
        <v>43979</v>
      </c>
      <c r="G9" s="116" t="s">
        <v>522</v>
      </c>
      <c r="H9" s="117">
        <v>43954</v>
      </c>
      <c r="I9" s="116" t="s">
        <v>543</v>
      </c>
      <c r="J9" s="116"/>
      <c r="K9" s="116"/>
      <c r="L9" s="116" t="s">
        <v>544</v>
      </c>
      <c r="M9" s="116" t="s">
        <v>545</v>
      </c>
    </row>
    <row r="10" spans="1:13" ht="87" x14ac:dyDescent="0.35">
      <c r="A10" s="111" t="s">
        <v>546</v>
      </c>
      <c r="B10" s="119">
        <v>43996</v>
      </c>
      <c r="C10" s="1" t="s">
        <v>547</v>
      </c>
      <c r="D10" s="120"/>
      <c r="E10" s="123"/>
      <c r="F10" s="120">
        <v>44003</v>
      </c>
      <c r="G10" s="1" t="s">
        <v>522</v>
      </c>
      <c r="H10" s="119" t="s">
        <v>548</v>
      </c>
      <c r="I10" s="122" t="s">
        <v>549</v>
      </c>
      <c r="J10" s="120">
        <v>43986</v>
      </c>
      <c r="K10" s="1" t="s">
        <v>550</v>
      </c>
    </row>
    <row r="11" spans="1:13" ht="101.5" x14ac:dyDescent="0.35">
      <c r="A11" s="114" t="s">
        <v>551</v>
      </c>
      <c r="B11" s="115"/>
      <c r="C11" s="116"/>
      <c r="D11" s="117">
        <v>44003</v>
      </c>
      <c r="E11" s="116" t="s">
        <v>552</v>
      </c>
      <c r="F11" s="116"/>
      <c r="G11" s="116"/>
      <c r="H11" s="117"/>
      <c r="I11" s="118" t="s">
        <v>553</v>
      </c>
      <c r="J11" s="116" t="s">
        <v>554</v>
      </c>
      <c r="K11" s="116" t="s">
        <v>555</v>
      </c>
      <c r="L11" s="116"/>
      <c r="M11" s="116"/>
    </row>
    <row r="12" spans="1:13" ht="43.5" x14ac:dyDescent="0.35">
      <c r="A12" s="111" t="s">
        <v>556</v>
      </c>
      <c r="B12" s="50" t="s">
        <v>557</v>
      </c>
      <c r="C12" s="123" t="s">
        <v>558</v>
      </c>
      <c r="F12" s="120"/>
      <c r="I12" s="126" t="s">
        <v>559</v>
      </c>
    </row>
    <row r="13" spans="1:13" ht="116" x14ac:dyDescent="0.35">
      <c r="A13" s="114" t="s">
        <v>556</v>
      </c>
      <c r="B13" s="115">
        <v>44105</v>
      </c>
      <c r="C13" s="116" t="s">
        <v>560</v>
      </c>
      <c r="D13" s="117"/>
      <c r="E13" s="28" t="s">
        <v>561</v>
      </c>
      <c r="F13" s="116"/>
      <c r="G13" s="116"/>
      <c r="H13" s="117">
        <v>44104</v>
      </c>
      <c r="I13" s="116" t="s">
        <v>562</v>
      </c>
      <c r="J13" s="117"/>
      <c r="K13" s="116"/>
      <c r="L13" s="116"/>
      <c r="M13" s="116"/>
    </row>
    <row r="14" spans="1:13" ht="58" x14ac:dyDescent="0.35">
      <c r="A14" s="111" t="s">
        <v>563</v>
      </c>
      <c r="B14" s="119" t="s">
        <v>564</v>
      </c>
      <c r="C14" s="1" t="s">
        <v>565</v>
      </c>
      <c r="F14" s="120">
        <v>44111</v>
      </c>
      <c r="G14" s="1" t="s">
        <v>535</v>
      </c>
      <c r="H14" s="120">
        <v>44128</v>
      </c>
      <c r="I14" s="123" t="s">
        <v>566</v>
      </c>
      <c r="J14" s="120">
        <v>44111</v>
      </c>
      <c r="K14" s="1" t="s">
        <v>550</v>
      </c>
      <c r="L14" s="122" t="s">
        <v>567</v>
      </c>
      <c r="M14" s="1" t="s">
        <v>545</v>
      </c>
    </row>
    <row r="15" spans="1:13" ht="87" x14ac:dyDescent="0.35">
      <c r="A15" s="114" t="s">
        <v>568</v>
      </c>
      <c r="B15" s="115">
        <v>44164</v>
      </c>
      <c r="C15" s="116" t="s">
        <v>569</v>
      </c>
      <c r="D15" s="117">
        <v>44123</v>
      </c>
      <c r="E15" s="116" t="s">
        <v>570</v>
      </c>
      <c r="F15" s="116"/>
      <c r="G15" s="116"/>
      <c r="H15" s="116"/>
      <c r="I15" s="127" t="s">
        <v>571</v>
      </c>
      <c r="J15" s="117"/>
      <c r="K15" s="116"/>
      <c r="L15" s="116"/>
      <c r="M15" s="116"/>
    </row>
    <row r="16" spans="1:13" ht="174" x14ac:dyDescent="0.35">
      <c r="A16" s="111" t="s">
        <v>572</v>
      </c>
      <c r="B16" s="119">
        <v>44169</v>
      </c>
      <c r="C16" s="1" t="s">
        <v>573</v>
      </c>
      <c r="D16" s="120">
        <v>44178</v>
      </c>
      <c r="E16" s="121" t="s">
        <v>574</v>
      </c>
      <c r="I16" s="126" t="s">
        <v>575</v>
      </c>
      <c r="J16" s="120">
        <v>44170</v>
      </c>
      <c r="K16" s="1" t="s">
        <v>576</v>
      </c>
    </row>
  </sheetData>
  <mergeCells count="18">
    <mergeCell ref="B3:C3"/>
    <mergeCell ref="B2:C2"/>
    <mergeCell ref="D2:E2"/>
    <mergeCell ref="H2:I2"/>
    <mergeCell ref="J2:K2"/>
    <mergeCell ref="D3:E3"/>
    <mergeCell ref="F3:G3"/>
    <mergeCell ref="B1:C1"/>
    <mergeCell ref="D1:E1"/>
    <mergeCell ref="H1:I1"/>
    <mergeCell ref="J1:K1"/>
    <mergeCell ref="L1:M1"/>
    <mergeCell ref="F1:G1"/>
    <mergeCell ref="H3:I3"/>
    <mergeCell ref="J3:K3"/>
    <mergeCell ref="L3:M3"/>
    <mergeCell ref="L2:M2"/>
    <mergeCell ref="F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668C6-5B2C-40D5-ADC9-2BEA6F0D642B}">
  <dimension ref="A1:I47"/>
  <sheetViews>
    <sheetView tabSelected="1" topLeftCell="A2" zoomScale="71" zoomScaleNormal="71" workbookViewId="0">
      <selection activeCell="L4" sqref="L4"/>
    </sheetView>
  </sheetViews>
  <sheetFormatPr baseColWidth="10" defaultRowHeight="33.5" customHeight="1" x14ac:dyDescent="0.35"/>
  <cols>
    <col min="1" max="1" width="36" style="3" customWidth="1"/>
    <col min="2" max="2" width="37.453125" style="366" bestFit="1" customWidth="1"/>
    <col min="3" max="3" width="37.453125" style="3" customWidth="1"/>
    <col min="4" max="4" width="17.453125" style="3" customWidth="1"/>
    <col min="5" max="5" width="18.26953125" style="3" customWidth="1"/>
    <col min="6" max="6" width="16.7265625" style="3" customWidth="1"/>
    <col min="7" max="7" width="16.08984375" style="361" customWidth="1"/>
    <col min="8" max="8" width="24" style="361" customWidth="1"/>
    <col min="9" max="9" width="43.36328125" style="369" customWidth="1"/>
    <col min="10" max="16384" width="10.90625" style="3"/>
  </cols>
  <sheetData>
    <row r="1" spans="1:9" s="377" customFormat="1" ht="96.5" customHeight="1" x14ac:dyDescent="0.45">
      <c r="A1" s="375" t="s">
        <v>173</v>
      </c>
      <c r="B1" s="375" t="s">
        <v>171</v>
      </c>
      <c r="C1" s="375" t="s">
        <v>172</v>
      </c>
      <c r="D1" s="376" t="s">
        <v>1199</v>
      </c>
      <c r="E1" s="376" t="s">
        <v>1200</v>
      </c>
      <c r="F1" s="376" t="s">
        <v>174</v>
      </c>
      <c r="G1" s="380"/>
      <c r="H1" s="378"/>
      <c r="I1" s="379"/>
    </row>
    <row r="2" spans="1:9" s="352" customFormat="1" ht="33.5" customHeight="1" x14ac:dyDescent="0.35">
      <c r="A2" s="351" t="s">
        <v>254</v>
      </c>
      <c r="B2" s="363" t="s">
        <v>255</v>
      </c>
      <c r="C2" s="351" t="s">
        <v>175</v>
      </c>
      <c r="D2" s="351"/>
      <c r="E2" s="351" t="s">
        <v>0</v>
      </c>
      <c r="F2" s="351"/>
      <c r="G2" s="351" t="s">
        <v>1197</v>
      </c>
      <c r="H2" s="351" t="s">
        <v>176</v>
      </c>
      <c r="I2" s="351" t="s">
        <v>1198</v>
      </c>
    </row>
    <row r="3" spans="1:9" s="352" customFormat="1" ht="33.5" customHeight="1" x14ac:dyDescent="0.35">
      <c r="A3" s="353"/>
      <c r="B3" s="364" t="s">
        <v>177</v>
      </c>
      <c r="C3" s="354"/>
      <c r="D3" s="355">
        <f>SUM(D4:D44)</f>
        <v>670163</v>
      </c>
      <c r="E3" s="356">
        <f>SUM(E4:E43)</f>
        <v>283840</v>
      </c>
      <c r="F3" s="356">
        <f>SUM(F4:F41)</f>
        <v>1492</v>
      </c>
      <c r="G3" s="360"/>
      <c r="H3" s="360"/>
      <c r="I3" s="367"/>
    </row>
    <row r="4" spans="1:9" ht="33.5" customHeight="1" x14ac:dyDescent="0.35">
      <c r="A4" s="1" t="s">
        <v>179</v>
      </c>
      <c r="B4" s="58" t="s">
        <v>178</v>
      </c>
      <c r="C4" s="357" t="s">
        <v>120</v>
      </c>
      <c r="D4" s="370">
        <v>2400</v>
      </c>
      <c r="E4" s="370">
        <v>2400</v>
      </c>
      <c r="F4" s="370"/>
      <c r="G4" s="50">
        <v>2019</v>
      </c>
      <c r="H4" s="50" t="s">
        <v>180</v>
      </c>
      <c r="I4" s="91" t="s">
        <v>181</v>
      </c>
    </row>
    <row r="5" spans="1:9" ht="33.5" customHeight="1" x14ac:dyDescent="0.35">
      <c r="A5" s="1" t="s">
        <v>179</v>
      </c>
      <c r="B5" s="58" t="s">
        <v>182</v>
      </c>
      <c r="C5" s="357" t="s">
        <v>163</v>
      </c>
      <c r="D5" s="370">
        <v>500</v>
      </c>
      <c r="E5" s="370">
        <v>500</v>
      </c>
      <c r="F5" s="370"/>
      <c r="G5" s="381">
        <v>43586</v>
      </c>
      <c r="H5" s="50" t="s">
        <v>180</v>
      </c>
      <c r="I5" s="91" t="s">
        <v>183</v>
      </c>
    </row>
    <row r="6" spans="1:9" ht="33.5" customHeight="1" x14ac:dyDescent="0.35">
      <c r="A6" s="1" t="s">
        <v>179</v>
      </c>
      <c r="B6" s="58" t="s">
        <v>184</v>
      </c>
      <c r="C6" s="357" t="s">
        <v>163</v>
      </c>
      <c r="D6" s="370">
        <v>300</v>
      </c>
      <c r="E6" s="370">
        <v>300</v>
      </c>
      <c r="F6" s="370"/>
      <c r="G6" s="381">
        <v>43739</v>
      </c>
      <c r="H6" s="50" t="s">
        <v>180</v>
      </c>
      <c r="I6" s="91" t="s">
        <v>183</v>
      </c>
    </row>
    <row r="7" spans="1:9" ht="33.5" customHeight="1" x14ac:dyDescent="0.35">
      <c r="A7" s="1" t="s">
        <v>187</v>
      </c>
      <c r="B7" s="58" t="s">
        <v>185</v>
      </c>
      <c r="C7" s="357" t="s">
        <v>186</v>
      </c>
      <c r="D7" s="370">
        <v>300</v>
      </c>
      <c r="E7" s="370">
        <v>300</v>
      </c>
      <c r="F7" s="370">
        <v>30</v>
      </c>
      <c r="G7" s="381">
        <v>43800</v>
      </c>
      <c r="H7" s="50" t="s">
        <v>180</v>
      </c>
      <c r="I7" s="91" t="s">
        <v>188</v>
      </c>
    </row>
    <row r="8" spans="1:9" ht="33.5" customHeight="1" x14ac:dyDescent="0.35">
      <c r="A8" s="1" t="s">
        <v>187</v>
      </c>
      <c r="B8" s="58" t="s">
        <v>189</v>
      </c>
      <c r="C8" s="357" t="s">
        <v>186</v>
      </c>
      <c r="D8" s="370">
        <v>300</v>
      </c>
      <c r="E8" s="370">
        <v>300</v>
      </c>
      <c r="F8" s="370">
        <v>74</v>
      </c>
      <c r="G8" s="381">
        <v>43800</v>
      </c>
      <c r="H8" s="50" t="s">
        <v>180</v>
      </c>
      <c r="I8" s="91" t="s">
        <v>190</v>
      </c>
    </row>
    <row r="9" spans="1:9" ht="33.5" customHeight="1" x14ac:dyDescent="0.35">
      <c r="A9" s="116"/>
      <c r="B9" s="365" t="s">
        <v>256</v>
      </c>
      <c r="C9" s="116"/>
      <c r="D9" s="371"/>
      <c r="E9" s="358"/>
      <c r="F9" s="358"/>
      <c r="G9" s="115"/>
      <c r="H9" s="115"/>
      <c r="I9" s="101"/>
    </row>
    <row r="10" spans="1:9" ht="33.5" customHeight="1" x14ac:dyDescent="0.35">
      <c r="A10" s="1" t="s">
        <v>193</v>
      </c>
      <c r="B10" s="58" t="s">
        <v>249</v>
      </c>
      <c r="C10" s="357" t="s">
        <v>186</v>
      </c>
      <c r="D10" s="370"/>
      <c r="E10" s="370">
        <v>300</v>
      </c>
      <c r="F10" s="370">
        <v>30</v>
      </c>
      <c r="G10" s="381"/>
      <c r="H10" s="50" t="s">
        <v>180</v>
      </c>
      <c r="I10" s="91" t="s">
        <v>257</v>
      </c>
    </row>
    <row r="11" spans="1:9" ht="33.5" customHeight="1" x14ac:dyDescent="0.35">
      <c r="A11" s="116"/>
      <c r="B11" s="365" t="s">
        <v>191</v>
      </c>
      <c r="C11" s="116"/>
      <c r="D11" s="371"/>
      <c r="E11" s="358"/>
      <c r="F11" s="358"/>
      <c r="G11" s="115"/>
      <c r="H11" s="115"/>
      <c r="I11" s="101"/>
    </row>
    <row r="12" spans="1:9" ht="33.5" customHeight="1" x14ac:dyDescent="0.35">
      <c r="A12" s="1" t="s">
        <v>179</v>
      </c>
      <c r="B12" s="58" t="s">
        <v>192</v>
      </c>
      <c r="C12" s="357" t="s">
        <v>120</v>
      </c>
      <c r="D12" s="370"/>
      <c r="E12" s="370">
        <v>900</v>
      </c>
      <c r="F12" s="370"/>
      <c r="G12" s="381">
        <v>43770</v>
      </c>
      <c r="H12" s="50" t="s">
        <v>180</v>
      </c>
      <c r="I12" s="91" t="s">
        <v>194</v>
      </c>
    </row>
    <row r="13" spans="1:9" ht="33.5" customHeight="1" x14ac:dyDescent="0.35">
      <c r="A13" s="1" t="s">
        <v>187</v>
      </c>
      <c r="B13" s="58" t="s">
        <v>195</v>
      </c>
      <c r="C13" s="357" t="s">
        <v>163</v>
      </c>
      <c r="D13" s="370"/>
      <c r="E13" s="370"/>
      <c r="F13" s="370">
        <v>200</v>
      </c>
      <c r="G13" s="381">
        <v>43647</v>
      </c>
      <c r="H13" s="50" t="s">
        <v>180</v>
      </c>
      <c r="I13" s="91" t="s">
        <v>196</v>
      </c>
    </row>
    <row r="14" spans="1:9" ht="33.5" customHeight="1" x14ac:dyDescent="0.35">
      <c r="A14" s="1" t="s">
        <v>187</v>
      </c>
      <c r="B14" s="58" t="s">
        <v>195</v>
      </c>
      <c r="C14" s="357" t="s">
        <v>197</v>
      </c>
      <c r="D14" s="370"/>
      <c r="E14" s="370"/>
      <c r="F14" s="370">
        <v>74</v>
      </c>
      <c r="G14" s="381">
        <v>43770</v>
      </c>
      <c r="H14" s="50" t="s">
        <v>180</v>
      </c>
      <c r="I14" s="91" t="s">
        <v>63</v>
      </c>
    </row>
    <row r="15" spans="1:9" ht="33.5" customHeight="1" x14ac:dyDescent="0.35">
      <c r="A15" s="1" t="s">
        <v>187</v>
      </c>
      <c r="B15" s="58" t="s">
        <v>198</v>
      </c>
      <c r="C15" s="357" t="s">
        <v>197</v>
      </c>
      <c r="D15" s="370"/>
      <c r="E15" s="370"/>
      <c r="F15" s="370">
        <v>67</v>
      </c>
      <c r="G15" s="381">
        <v>43586</v>
      </c>
      <c r="H15" s="50" t="s">
        <v>180</v>
      </c>
      <c r="I15" s="91" t="s">
        <v>199</v>
      </c>
    </row>
    <row r="16" spans="1:9" ht="33.5" customHeight="1" x14ac:dyDescent="0.35">
      <c r="A16" s="1" t="s">
        <v>187</v>
      </c>
      <c r="B16" s="58" t="s">
        <v>198</v>
      </c>
      <c r="C16" s="357" t="s">
        <v>186</v>
      </c>
      <c r="D16" s="370"/>
      <c r="E16" s="370"/>
      <c r="F16" s="370">
        <v>67</v>
      </c>
      <c r="G16" s="381">
        <v>43739</v>
      </c>
      <c r="H16" s="50" t="s">
        <v>180</v>
      </c>
      <c r="I16" s="91" t="s">
        <v>199</v>
      </c>
    </row>
    <row r="17" spans="1:9" ht="33.5" customHeight="1" x14ac:dyDescent="0.35">
      <c r="A17" s="116"/>
      <c r="B17" s="365" t="s">
        <v>200</v>
      </c>
      <c r="C17" s="358"/>
      <c r="D17" s="371"/>
      <c r="E17" s="358"/>
      <c r="F17" s="358"/>
      <c r="G17" s="115"/>
      <c r="H17" s="115"/>
      <c r="I17" s="101"/>
    </row>
    <row r="18" spans="1:9" ht="33.5" customHeight="1" x14ac:dyDescent="0.35">
      <c r="A18" s="1" t="s">
        <v>202</v>
      </c>
      <c r="B18" s="58" t="s">
        <v>201</v>
      </c>
      <c r="C18" s="357" t="s">
        <v>163</v>
      </c>
      <c r="D18" s="370">
        <v>33000</v>
      </c>
      <c r="E18" s="370"/>
      <c r="F18" s="370"/>
      <c r="G18" s="381">
        <v>43647</v>
      </c>
      <c r="H18" s="50" t="s">
        <v>203</v>
      </c>
      <c r="I18" s="91" t="s">
        <v>204</v>
      </c>
    </row>
    <row r="19" spans="1:9" ht="33.5" customHeight="1" x14ac:dyDescent="0.35">
      <c r="A19" s="1" t="s">
        <v>202</v>
      </c>
      <c r="B19" s="58" t="s">
        <v>205</v>
      </c>
      <c r="C19" s="357" t="s">
        <v>120</v>
      </c>
      <c r="D19" s="370">
        <v>18000</v>
      </c>
      <c r="E19" s="370"/>
      <c r="F19" s="370"/>
      <c r="G19" s="381">
        <v>43617</v>
      </c>
      <c r="H19" s="50" t="s">
        <v>206</v>
      </c>
      <c r="I19" s="91" t="s">
        <v>207</v>
      </c>
    </row>
    <row r="20" spans="1:9" ht="33.5" customHeight="1" x14ac:dyDescent="0.35">
      <c r="A20" s="1" t="s">
        <v>202</v>
      </c>
      <c r="B20" s="58" t="s">
        <v>208</v>
      </c>
      <c r="C20" s="357" t="s">
        <v>120</v>
      </c>
      <c r="D20" s="370">
        <v>3000</v>
      </c>
      <c r="E20" s="370">
        <v>3000</v>
      </c>
      <c r="F20" s="370"/>
      <c r="G20" s="381">
        <v>43739</v>
      </c>
      <c r="H20" s="50" t="s">
        <v>180</v>
      </c>
      <c r="I20" s="91" t="s">
        <v>209</v>
      </c>
    </row>
    <row r="21" spans="1:9" ht="33.5" customHeight="1" x14ac:dyDescent="0.35">
      <c r="A21" s="1" t="s">
        <v>187</v>
      </c>
      <c r="B21" s="58" t="s">
        <v>210</v>
      </c>
      <c r="C21" s="357" t="s">
        <v>197</v>
      </c>
      <c r="D21" s="370"/>
      <c r="E21" s="370"/>
      <c r="F21" s="370">
        <v>950</v>
      </c>
      <c r="G21" s="381">
        <v>43770</v>
      </c>
      <c r="H21" s="50" t="s">
        <v>246</v>
      </c>
      <c r="I21" s="91" t="s">
        <v>211</v>
      </c>
    </row>
    <row r="22" spans="1:9" ht="33.5" customHeight="1" x14ac:dyDescent="0.35">
      <c r="A22" s="1" t="s">
        <v>202</v>
      </c>
      <c r="B22" s="58" t="s">
        <v>212</v>
      </c>
      <c r="C22" s="357" t="s">
        <v>120</v>
      </c>
      <c r="D22" s="370"/>
      <c r="E22" s="370">
        <v>3000</v>
      </c>
      <c r="F22" s="370"/>
      <c r="G22" s="381">
        <v>43739</v>
      </c>
      <c r="H22" s="50" t="s">
        <v>180</v>
      </c>
      <c r="I22" s="91" t="s">
        <v>213</v>
      </c>
    </row>
    <row r="23" spans="1:9" ht="33.5" customHeight="1" x14ac:dyDescent="0.35">
      <c r="A23" s="1" t="s">
        <v>202</v>
      </c>
      <c r="B23" s="58" t="s">
        <v>214</v>
      </c>
      <c r="C23" s="357" t="s">
        <v>120</v>
      </c>
      <c r="D23" s="370">
        <v>350000</v>
      </c>
      <c r="E23" s="370">
        <v>9000</v>
      </c>
      <c r="F23" s="370"/>
      <c r="G23" s="381">
        <v>43739</v>
      </c>
      <c r="H23" s="50" t="s">
        <v>180</v>
      </c>
      <c r="I23" s="91" t="s">
        <v>213</v>
      </c>
    </row>
    <row r="24" spans="1:9" ht="33.5" customHeight="1" x14ac:dyDescent="0.35">
      <c r="A24" s="116"/>
      <c r="B24" s="365" t="s">
        <v>215</v>
      </c>
      <c r="C24" s="358"/>
      <c r="D24" s="371"/>
      <c r="E24" s="372"/>
      <c r="F24" s="372"/>
      <c r="G24" s="382"/>
      <c r="H24" s="115"/>
      <c r="I24" s="101"/>
    </row>
    <row r="25" spans="1:9" ht="33.5" customHeight="1" x14ac:dyDescent="0.35">
      <c r="A25" s="1" t="s">
        <v>179</v>
      </c>
      <c r="B25" s="58" t="s">
        <v>216</v>
      </c>
      <c r="C25" s="357" t="s">
        <v>197</v>
      </c>
      <c r="D25" s="370">
        <v>100</v>
      </c>
      <c r="E25" s="370">
        <v>50</v>
      </c>
      <c r="F25" s="370"/>
      <c r="G25" s="381">
        <v>43709</v>
      </c>
      <c r="H25" s="50" t="s">
        <v>180</v>
      </c>
      <c r="I25" s="91" t="s">
        <v>217</v>
      </c>
    </row>
    <row r="26" spans="1:9" ht="33.5" customHeight="1" x14ac:dyDescent="0.35">
      <c r="A26" s="1" t="s">
        <v>179</v>
      </c>
      <c r="B26" s="58" t="s">
        <v>218</v>
      </c>
      <c r="C26" s="357" t="s">
        <v>197</v>
      </c>
      <c r="D26" s="370">
        <v>200</v>
      </c>
      <c r="E26" s="370">
        <v>60</v>
      </c>
      <c r="F26" s="370"/>
      <c r="G26" s="381">
        <v>43739</v>
      </c>
      <c r="H26" s="50" t="s">
        <v>180</v>
      </c>
      <c r="I26" s="91" t="s">
        <v>219</v>
      </c>
    </row>
    <row r="27" spans="1:9" ht="33.5" customHeight="1" x14ac:dyDescent="0.35">
      <c r="A27" s="116"/>
      <c r="B27" s="365" t="s">
        <v>220</v>
      </c>
      <c r="C27" s="358"/>
      <c r="D27" s="371"/>
      <c r="E27" s="372"/>
      <c r="F27" s="372"/>
      <c r="G27" s="382"/>
      <c r="H27" s="115"/>
      <c r="I27" s="101"/>
    </row>
    <row r="28" spans="1:9" ht="33.5" customHeight="1" x14ac:dyDescent="0.35">
      <c r="A28" s="1" t="s">
        <v>202</v>
      </c>
      <c r="B28" s="58" t="s">
        <v>221</v>
      </c>
      <c r="C28" s="357"/>
      <c r="D28" s="370">
        <v>500</v>
      </c>
      <c r="E28" s="373">
        <v>500</v>
      </c>
      <c r="F28" s="373"/>
      <c r="G28" s="381">
        <v>43739</v>
      </c>
      <c r="H28" s="50" t="s">
        <v>180</v>
      </c>
      <c r="I28" s="91" t="s">
        <v>222</v>
      </c>
    </row>
    <row r="29" spans="1:9" ht="33.5" customHeight="1" x14ac:dyDescent="0.35">
      <c r="A29" s="1" t="s">
        <v>202</v>
      </c>
      <c r="B29" s="58" t="s">
        <v>223</v>
      </c>
      <c r="C29" s="357" t="s">
        <v>120</v>
      </c>
      <c r="D29" s="370"/>
      <c r="E29" s="370"/>
      <c r="F29" s="370"/>
      <c r="G29" s="381">
        <v>43586</v>
      </c>
      <c r="H29" s="50" t="s">
        <v>203</v>
      </c>
      <c r="I29" s="91" t="s">
        <v>224</v>
      </c>
    </row>
    <row r="30" spans="1:9" ht="33.5" customHeight="1" x14ac:dyDescent="0.35">
      <c r="A30" s="1" t="s">
        <v>202</v>
      </c>
      <c r="B30" s="58" t="s">
        <v>225</v>
      </c>
      <c r="C30" s="357" t="s">
        <v>120</v>
      </c>
      <c r="D30" s="373">
        <v>250000</v>
      </c>
      <c r="E30" s="373">
        <v>250000</v>
      </c>
      <c r="F30" s="373"/>
      <c r="G30" s="381">
        <v>43769</v>
      </c>
      <c r="H30" s="50" t="s">
        <v>226</v>
      </c>
      <c r="I30" s="91" t="s">
        <v>227</v>
      </c>
    </row>
    <row r="31" spans="1:9" ht="33.5" customHeight="1" x14ac:dyDescent="0.35">
      <c r="A31" s="116"/>
      <c r="B31" s="365" t="s">
        <v>228</v>
      </c>
      <c r="C31" s="358"/>
      <c r="D31" s="371"/>
      <c r="E31" s="372"/>
      <c r="F31" s="372"/>
      <c r="G31" s="115"/>
      <c r="H31" s="115"/>
      <c r="I31" s="101"/>
    </row>
    <row r="32" spans="1:9" ht="33.5" customHeight="1" x14ac:dyDescent="0.35">
      <c r="A32" s="1" t="s">
        <v>202</v>
      </c>
      <c r="B32" s="69" t="s">
        <v>229</v>
      </c>
      <c r="C32" s="357" t="s">
        <v>163</v>
      </c>
      <c r="D32" s="370"/>
      <c r="E32" s="370"/>
      <c r="F32" s="370"/>
      <c r="G32" s="381">
        <v>43647</v>
      </c>
      <c r="H32" s="50"/>
      <c r="I32" s="91"/>
    </row>
    <row r="33" spans="1:9" ht="33.5" customHeight="1" x14ac:dyDescent="0.35">
      <c r="A33" s="1" t="s">
        <v>179</v>
      </c>
      <c r="B33" s="362" t="s">
        <v>230</v>
      </c>
      <c r="C33" s="357" t="s">
        <v>197</v>
      </c>
      <c r="D33" s="370">
        <v>177</v>
      </c>
      <c r="E33" s="370">
        <v>177</v>
      </c>
      <c r="F33" s="370"/>
      <c r="G33" s="50"/>
      <c r="H33" s="50" t="s">
        <v>247</v>
      </c>
      <c r="I33" s="69" t="s">
        <v>230</v>
      </c>
    </row>
    <row r="34" spans="1:9" ht="33.5" customHeight="1" x14ac:dyDescent="0.35">
      <c r="A34" s="1" t="s">
        <v>179</v>
      </c>
      <c r="B34" s="362" t="s">
        <v>231</v>
      </c>
      <c r="C34" s="357" t="s">
        <v>197</v>
      </c>
      <c r="D34" s="370">
        <v>172</v>
      </c>
      <c r="E34" s="370">
        <v>172</v>
      </c>
      <c r="F34" s="370"/>
      <c r="G34" s="50"/>
      <c r="H34" s="50" t="s">
        <v>247</v>
      </c>
      <c r="I34" s="69" t="s">
        <v>231</v>
      </c>
    </row>
    <row r="35" spans="1:9" ht="33.5" customHeight="1" x14ac:dyDescent="0.35">
      <c r="A35" s="1" t="s">
        <v>179</v>
      </c>
      <c r="B35" s="362" t="s">
        <v>232</v>
      </c>
      <c r="C35" s="357" t="s">
        <v>163</v>
      </c>
      <c r="D35" s="370">
        <v>6001</v>
      </c>
      <c r="E35" s="370">
        <v>6001</v>
      </c>
      <c r="F35" s="370"/>
      <c r="G35" s="50" t="s">
        <v>233</v>
      </c>
      <c r="H35" s="50" t="s">
        <v>247</v>
      </c>
      <c r="I35" s="69" t="s">
        <v>232</v>
      </c>
    </row>
    <row r="36" spans="1:9" ht="33.5" customHeight="1" x14ac:dyDescent="0.35">
      <c r="A36" s="1" t="s">
        <v>179</v>
      </c>
      <c r="B36" s="362" t="s">
        <v>234</v>
      </c>
      <c r="C36" s="357" t="s">
        <v>197</v>
      </c>
      <c r="D36" s="370">
        <v>285</v>
      </c>
      <c r="E36" s="370">
        <v>285</v>
      </c>
      <c r="F36" s="370"/>
      <c r="G36" s="50" t="s">
        <v>233</v>
      </c>
      <c r="H36" s="50" t="s">
        <v>247</v>
      </c>
      <c r="I36" s="69" t="s">
        <v>234</v>
      </c>
    </row>
    <row r="37" spans="1:9" ht="33.5" customHeight="1" x14ac:dyDescent="0.35">
      <c r="A37" s="116"/>
      <c r="B37" s="365" t="s">
        <v>2</v>
      </c>
      <c r="C37" s="358"/>
      <c r="D37" s="371"/>
      <c r="E37" s="372"/>
      <c r="F37" s="372"/>
      <c r="G37" s="382">
        <v>43101</v>
      </c>
      <c r="H37" s="115"/>
      <c r="I37" s="101"/>
    </row>
    <row r="38" spans="1:9" ht="33.5" customHeight="1" x14ac:dyDescent="0.35">
      <c r="A38" s="1" t="s">
        <v>202</v>
      </c>
      <c r="B38" s="362" t="s">
        <v>235</v>
      </c>
      <c r="C38" s="357" t="s">
        <v>120</v>
      </c>
      <c r="D38" s="370">
        <v>4928</v>
      </c>
      <c r="E38" s="370">
        <v>4928</v>
      </c>
      <c r="F38" s="370"/>
      <c r="G38" s="50"/>
      <c r="H38" s="50" t="s">
        <v>247</v>
      </c>
      <c r="I38" s="91" t="s">
        <v>236</v>
      </c>
    </row>
    <row r="39" spans="1:9" ht="33.5" customHeight="1" x14ac:dyDescent="0.35">
      <c r="A39" s="1" t="s">
        <v>193</v>
      </c>
      <c r="B39" s="362" t="s">
        <v>237</v>
      </c>
      <c r="C39" s="357" t="s">
        <v>197</v>
      </c>
      <c r="D39" s="370"/>
      <c r="E39" s="370">
        <v>874</v>
      </c>
      <c r="F39" s="370"/>
      <c r="G39" s="50"/>
      <c r="H39" s="50" t="s">
        <v>247</v>
      </c>
      <c r="I39" s="91" t="s">
        <v>236</v>
      </c>
    </row>
    <row r="40" spans="1:9" ht="33.5" customHeight="1" x14ac:dyDescent="0.35">
      <c r="A40" s="1" t="s">
        <v>193</v>
      </c>
      <c r="B40" s="362" t="s">
        <v>238</v>
      </c>
      <c r="C40" s="357" t="s">
        <v>197</v>
      </c>
      <c r="D40" s="370"/>
      <c r="E40" s="370">
        <v>528</v>
      </c>
      <c r="F40" s="370"/>
      <c r="G40" s="50"/>
      <c r="H40" s="50" t="s">
        <v>247</v>
      </c>
      <c r="I40" s="91" t="s">
        <v>236</v>
      </c>
    </row>
    <row r="41" spans="1:9" ht="33.5" customHeight="1" x14ac:dyDescent="0.35">
      <c r="A41" s="1" t="s">
        <v>179</v>
      </c>
      <c r="B41" s="362" t="s">
        <v>239</v>
      </c>
      <c r="C41" s="357" t="s">
        <v>163</v>
      </c>
      <c r="D41" s="370"/>
      <c r="E41" s="370">
        <v>256</v>
      </c>
      <c r="F41" s="370"/>
      <c r="G41" s="50"/>
      <c r="H41" s="50" t="s">
        <v>247</v>
      </c>
      <c r="I41" s="91" t="s">
        <v>236</v>
      </c>
    </row>
    <row r="42" spans="1:9" ht="33.5" customHeight="1" x14ac:dyDescent="0.35">
      <c r="A42" s="116"/>
      <c r="B42" s="365" t="s">
        <v>258</v>
      </c>
      <c r="C42" s="358"/>
      <c r="D42" s="371"/>
      <c r="E42" s="358"/>
      <c r="F42" s="358"/>
      <c r="G42" s="115"/>
      <c r="H42" s="115"/>
      <c r="I42" s="101"/>
    </row>
    <row r="43" spans="1:9" ht="33.5" customHeight="1" x14ac:dyDescent="0.35">
      <c r="A43" s="1" t="s">
        <v>193</v>
      </c>
      <c r="B43" s="58" t="s">
        <v>18</v>
      </c>
      <c r="C43" s="357" t="s">
        <v>186</v>
      </c>
      <c r="D43" s="370"/>
      <c r="E43" s="373">
        <v>9</v>
      </c>
      <c r="F43" s="373"/>
      <c r="G43" s="381">
        <v>43739</v>
      </c>
      <c r="H43" s="50" t="s">
        <v>180</v>
      </c>
      <c r="I43" s="91" t="s">
        <v>240</v>
      </c>
    </row>
    <row r="44" spans="1:9" ht="33.5" customHeight="1" x14ac:dyDescent="0.35">
      <c r="A44" s="1" t="s">
        <v>193</v>
      </c>
      <c r="B44" s="58" t="s">
        <v>18</v>
      </c>
      <c r="C44" s="357" t="s">
        <v>186</v>
      </c>
      <c r="D44" s="370"/>
      <c r="E44" s="373">
        <v>7</v>
      </c>
      <c r="F44" s="373"/>
      <c r="G44" s="381">
        <v>43466</v>
      </c>
      <c r="H44" s="50" t="s">
        <v>180</v>
      </c>
      <c r="I44" s="91" t="s">
        <v>241</v>
      </c>
    </row>
    <row r="45" spans="1:9" ht="33.5" customHeight="1" x14ac:dyDescent="0.35">
      <c r="A45" s="2" t="s">
        <v>187</v>
      </c>
      <c r="B45" s="70" t="s">
        <v>258</v>
      </c>
      <c r="C45" s="357" t="s">
        <v>197</v>
      </c>
      <c r="D45" s="374"/>
      <c r="E45" s="374"/>
      <c r="F45" s="374">
        <v>100</v>
      </c>
      <c r="G45" s="359"/>
      <c r="H45" s="50" t="s">
        <v>180</v>
      </c>
      <c r="I45" s="368" t="s">
        <v>259</v>
      </c>
    </row>
    <row r="46" spans="1:9" ht="33.5" customHeight="1" x14ac:dyDescent="0.35">
      <c r="A46" s="2" t="s">
        <v>187</v>
      </c>
      <c r="B46" s="70" t="s">
        <v>260</v>
      </c>
      <c r="C46" s="357" t="s">
        <v>186</v>
      </c>
      <c r="D46" s="374"/>
      <c r="E46" s="374"/>
      <c r="F46" s="374">
        <v>100</v>
      </c>
      <c r="G46" s="359"/>
      <c r="H46" s="50" t="s">
        <v>180</v>
      </c>
      <c r="I46" s="368" t="s">
        <v>261</v>
      </c>
    </row>
    <row r="47" spans="1:9" ht="33.5" customHeight="1" x14ac:dyDescent="0.35">
      <c r="A47" s="2" t="s">
        <v>187</v>
      </c>
      <c r="B47" s="70" t="s">
        <v>262</v>
      </c>
      <c r="C47" s="357" t="s">
        <v>186</v>
      </c>
      <c r="D47" s="374"/>
      <c r="E47" s="374"/>
      <c r="F47" s="374">
        <v>5</v>
      </c>
      <c r="G47" s="359"/>
      <c r="H47" s="50" t="s">
        <v>180</v>
      </c>
      <c r="I47" s="368" t="s">
        <v>263</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4D9B680D-F8E3-44D4-9F9F-4D7834F333C4}">
          <x14:formula1>
            <xm:f>'C:\Users\araedema\Desktop\CHRONIC CARE LA LOUVIERE CENTRE réalisation\rapport d''activité\2019\[PACT-COM 2019.xlsx]Feuil2'!#REF!</xm:f>
          </x14:formula1>
          <xm:sqref>E17:F17</xm:sqref>
        </x14:dataValidation>
        <x14:dataValidation type="list" allowBlank="1" showInputMessage="1" showErrorMessage="1" xr:uid="{439F7CCD-2B57-4674-8E6D-AFF6914582B9}">
          <x14:formula1>
            <xm:f>'C:\Users\araedema\Desktop\CHRONIC CARE LA LOUVIERE CENTRE réalisation\rapport d''activité\2019\[PACT-COM 2019.xlsx]Feuil2'!#REF!</xm:f>
          </x14:formula1>
          <xm:sqref>C1:C1048576 A1:A1048576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EDDBF-852A-4026-9E6B-739B1BD14A2B}">
  <dimension ref="A1:AB57"/>
  <sheetViews>
    <sheetView topLeftCell="A48" workbookViewId="0">
      <selection activeCell="B52" sqref="B52"/>
    </sheetView>
  </sheetViews>
  <sheetFormatPr baseColWidth="10" defaultColWidth="8.90625" defaultRowHeight="12" x14ac:dyDescent="0.3"/>
  <cols>
    <col min="1" max="1" width="8.90625" style="346"/>
    <col min="2" max="2" width="63.1796875" style="21" customWidth="1"/>
    <col min="3" max="3" width="6.36328125" style="166" customWidth="1"/>
    <col min="4" max="4" width="7.90625" style="166" customWidth="1"/>
    <col min="5" max="5" width="7" style="166" customWidth="1"/>
    <col min="6" max="6" width="5.6328125" style="166" customWidth="1"/>
    <col min="7" max="7" width="50.6328125" style="31" customWidth="1"/>
    <col min="8" max="8" width="25.6328125" style="166" customWidth="1"/>
    <col min="9" max="9" width="27.453125" style="166" customWidth="1"/>
    <col min="10" max="10" width="41" style="166" customWidth="1"/>
    <col min="11" max="11" width="16" style="166" customWidth="1"/>
    <col min="12" max="12" width="17" style="161" customWidth="1"/>
    <col min="13" max="26" width="8.90625" style="161"/>
    <col min="27" max="27" width="15.08984375" style="166" customWidth="1"/>
    <col min="28" max="16384" width="8.90625" style="161"/>
  </cols>
  <sheetData>
    <row r="1" spans="1:28" ht="15.75" customHeight="1" x14ac:dyDescent="0.3">
      <c r="A1" s="338"/>
      <c r="B1" s="156" t="s">
        <v>791</v>
      </c>
      <c r="C1" s="409" t="s">
        <v>792</v>
      </c>
      <c r="D1" s="409"/>
      <c r="E1" s="409"/>
      <c r="F1" s="409"/>
      <c r="G1" s="409"/>
      <c r="H1" s="253" t="s">
        <v>794</v>
      </c>
      <c r="I1" s="253" t="s">
        <v>793</v>
      </c>
      <c r="J1" s="157" t="s">
        <v>795</v>
      </c>
      <c r="K1" s="253"/>
      <c r="L1" s="223"/>
      <c r="M1" s="158"/>
      <c r="N1" s="158"/>
      <c r="O1" s="158"/>
      <c r="P1" s="158"/>
      <c r="Q1" s="158"/>
      <c r="R1" s="158"/>
      <c r="S1" s="158"/>
      <c r="T1" s="158"/>
      <c r="U1" s="158"/>
      <c r="V1" s="158"/>
      <c r="W1" s="158"/>
      <c r="X1" s="158"/>
      <c r="Y1" s="158"/>
      <c r="Z1" s="158"/>
      <c r="AA1" s="159"/>
      <c r="AB1" s="160"/>
    </row>
    <row r="2" spans="1:28" ht="15.75" customHeight="1" x14ac:dyDescent="0.3">
      <c r="A2" s="339"/>
      <c r="B2" s="410" t="s">
        <v>796</v>
      </c>
      <c r="C2" s="254" t="s">
        <v>797</v>
      </c>
      <c r="D2" s="254" t="s">
        <v>798</v>
      </c>
      <c r="E2" s="254" t="s">
        <v>799</v>
      </c>
      <c r="F2" s="254" t="s">
        <v>800</v>
      </c>
      <c r="G2" s="182" t="s">
        <v>801</v>
      </c>
      <c r="H2" s="410" t="s">
        <v>804</v>
      </c>
      <c r="I2" s="254" t="s">
        <v>802</v>
      </c>
      <c r="J2" s="410" t="s">
        <v>806</v>
      </c>
      <c r="K2" s="410" t="s">
        <v>803</v>
      </c>
      <c r="L2" s="410" t="s">
        <v>805</v>
      </c>
      <c r="M2" s="406" t="s">
        <v>807</v>
      </c>
      <c r="N2" s="406" t="s">
        <v>808</v>
      </c>
      <c r="O2" s="406" t="s">
        <v>809</v>
      </c>
      <c r="P2" s="406" t="s">
        <v>810</v>
      </c>
      <c r="Q2" s="406" t="s">
        <v>811</v>
      </c>
      <c r="R2" s="406" t="s">
        <v>812</v>
      </c>
      <c r="S2" s="406" t="s">
        <v>813</v>
      </c>
      <c r="T2" s="406" t="s">
        <v>814</v>
      </c>
      <c r="U2" s="406" t="s">
        <v>815</v>
      </c>
      <c r="V2" s="406" t="s">
        <v>816</v>
      </c>
      <c r="W2" s="406" t="s">
        <v>817</v>
      </c>
      <c r="X2" s="406" t="s">
        <v>818</v>
      </c>
      <c r="Y2" s="406" t="s">
        <v>819</v>
      </c>
      <c r="Z2" s="414" t="s">
        <v>820</v>
      </c>
      <c r="AA2" s="162"/>
      <c r="AB2" s="160"/>
    </row>
    <row r="3" spans="1:28" ht="15" customHeight="1" x14ac:dyDescent="0.3">
      <c r="A3" s="339"/>
      <c r="B3" s="410"/>
      <c r="C3" s="410" t="s">
        <v>821</v>
      </c>
      <c r="D3" s="410"/>
      <c r="E3" s="410"/>
      <c r="F3" s="410"/>
      <c r="G3" s="224" t="s">
        <v>822</v>
      </c>
      <c r="H3" s="410"/>
      <c r="I3" s="413" t="s">
        <v>823</v>
      </c>
      <c r="J3" s="410"/>
      <c r="K3" s="410"/>
      <c r="L3" s="410"/>
      <c r="M3" s="407"/>
      <c r="N3" s="407"/>
      <c r="O3" s="407"/>
      <c r="P3" s="407"/>
      <c r="Q3" s="407"/>
      <c r="R3" s="407"/>
      <c r="S3" s="407"/>
      <c r="T3" s="407"/>
      <c r="U3" s="407"/>
      <c r="V3" s="407"/>
      <c r="W3" s="407"/>
      <c r="X3" s="407"/>
      <c r="Y3" s="407"/>
      <c r="Z3" s="415"/>
      <c r="AA3" s="163"/>
      <c r="AB3" s="160"/>
    </row>
    <row r="4" spans="1:28" ht="15.75" customHeight="1" x14ac:dyDescent="0.3">
      <c r="A4" s="339"/>
      <c r="B4" s="410"/>
      <c r="C4" s="413" t="s">
        <v>824</v>
      </c>
      <c r="D4" s="413"/>
      <c r="E4" s="413"/>
      <c r="F4" s="413"/>
      <c r="G4" s="225" t="s">
        <v>825</v>
      </c>
      <c r="H4" s="410"/>
      <c r="I4" s="413"/>
      <c r="J4" s="410"/>
      <c r="K4" s="410"/>
      <c r="L4" s="410"/>
      <c r="M4" s="407"/>
      <c r="N4" s="407"/>
      <c r="O4" s="407"/>
      <c r="P4" s="407"/>
      <c r="Q4" s="407"/>
      <c r="R4" s="407"/>
      <c r="S4" s="407"/>
      <c r="T4" s="407"/>
      <c r="U4" s="407"/>
      <c r="V4" s="407"/>
      <c r="W4" s="407"/>
      <c r="X4" s="407"/>
      <c r="Y4" s="407"/>
      <c r="Z4" s="415"/>
      <c r="AA4" s="163"/>
      <c r="AB4" s="160"/>
    </row>
    <row r="5" spans="1:28" ht="12" customHeight="1" x14ac:dyDescent="0.3">
      <c r="A5" s="339"/>
      <c r="B5" s="410"/>
      <c r="C5" s="413" t="s">
        <v>826</v>
      </c>
      <c r="D5" s="413"/>
      <c r="E5" s="413"/>
      <c r="F5" s="413"/>
      <c r="G5" s="226" t="s">
        <v>827</v>
      </c>
      <c r="H5" s="410"/>
      <c r="I5" s="413"/>
      <c r="J5" s="410"/>
      <c r="K5" s="410"/>
      <c r="L5" s="410"/>
      <c r="M5" s="407"/>
      <c r="N5" s="407"/>
      <c r="O5" s="407"/>
      <c r="P5" s="407"/>
      <c r="Q5" s="407"/>
      <c r="R5" s="407"/>
      <c r="S5" s="407"/>
      <c r="T5" s="407"/>
      <c r="U5" s="407"/>
      <c r="V5" s="407"/>
      <c r="W5" s="407"/>
      <c r="X5" s="407"/>
      <c r="Y5" s="407"/>
      <c r="Z5" s="415"/>
      <c r="AA5" s="411" t="s">
        <v>828</v>
      </c>
      <c r="AB5" s="160"/>
    </row>
    <row r="6" spans="1:28" ht="12" customHeight="1" x14ac:dyDescent="0.3">
      <c r="A6" s="339"/>
      <c r="B6" s="410"/>
      <c r="C6" s="413" t="s">
        <v>829</v>
      </c>
      <c r="D6" s="413"/>
      <c r="E6" s="413"/>
      <c r="F6" s="413"/>
      <c r="G6" s="31" t="s">
        <v>830</v>
      </c>
      <c r="H6" s="410"/>
      <c r="I6" s="413"/>
      <c r="J6" s="410"/>
      <c r="K6" s="410"/>
      <c r="L6" s="410"/>
      <c r="M6" s="407"/>
      <c r="N6" s="407"/>
      <c r="O6" s="407"/>
      <c r="P6" s="407"/>
      <c r="Q6" s="407"/>
      <c r="R6" s="407"/>
      <c r="S6" s="407"/>
      <c r="T6" s="407"/>
      <c r="U6" s="407"/>
      <c r="V6" s="407"/>
      <c r="W6" s="407"/>
      <c r="X6" s="407"/>
      <c r="Y6" s="407"/>
      <c r="Z6" s="415"/>
      <c r="AA6" s="412"/>
      <c r="AB6" s="160"/>
    </row>
    <row r="7" spans="1:28" ht="12" customHeight="1" x14ac:dyDescent="0.3">
      <c r="A7" s="339"/>
      <c r="B7" s="410"/>
      <c r="C7" s="413" t="s">
        <v>831</v>
      </c>
      <c r="D7" s="413"/>
      <c r="E7" s="413"/>
      <c r="F7" s="413"/>
      <c r="H7" s="410"/>
      <c r="I7" s="413"/>
      <c r="J7" s="410"/>
      <c r="K7" s="410"/>
      <c r="L7" s="410"/>
      <c r="M7" s="408"/>
      <c r="N7" s="408"/>
      <c r="O7" s="408"/>
      <c r="P7" s="408"/>
      <c r="Q7" s="408"/>
      <c r="R7" s="408"/>
      <c r="S7" s="408"/>
      <c r="T7" s="408"/>
      <c r="U7" s="408"/>
      <c r="V7" s="408"/>
      <c r="W7" s="408"/>
      <c r="X7" s="408"/>
      <c r="Y7" s="408"/>
      <c r="Z7" s="416"/>
      <c r="AA7" s="181" t="s">
        <v>832</v>
      </c>
      <c r="AB7" s="160"/>
    </row>
    <row r="8" spans="1:28" ht="65" customHeight="1" x14ac:dyDescent="0.3">
      <c r="A8" s="339">
        <v>1</v>
      </c>
      <c r="B8" s="164" t="s">
        <v>833</v>
      </c>
      <c r="C8" s="255" t="s">
        <v>834</v>
      </c>
      <c r="D8" s="347" t="s">
        <v>835</v>
      </c>
      <c r="E8" s="347" t="s">
        <v>835</v>
      </c>
      <c r="F8" s="347" t="s">
        <v>835</v>
      </c>
      <c r="G8" s="227" t="s">
        <v>836</v>
      </c>
      <c r="H8" s="255" t="s">
        <v>838</v>
      </c>
      <c r="I8" s="255" t="s">
        <v>837</v>
      </c>
      <c r="J8" s="255" t="s">
        <v>839</v>
      </c>
      <c r="K8" s="347">
        <v>874</v>
      </c>
      <c r="L8" s="165">
        <v>100</v>
      </c>
      <c r="M8" s="166">
        <v>1</v>
      </c>
      <c r="N8" s="166">
        <v>1</v>
      </c>
      <c r="O8" s="166"/>
      <c r="P8" s="166"/>
      <c r="Q8" s="166">
        <v>1</v>
      </c>
      <c r="R8" s="166"/>
      <c r="S8" s="166"/>
      <c r="T8" s="166"/>
      <c r="U8" s="166"/>
      <c r="V8" s="166"/>
      <c r="W8" s="166"/>
      <c r="X8" s="166"/>
      <c r="Y8" s="166"/>
      <c r="Z8" s="167"/>
      <c r="AA8" s="168">
        <f>SUM(M8:Z8)</f>
        <v>3</v>
      </c>
      <c r="AB8" s="160"/>
    </row>
    <row r="9" spans="1:28" ht="65" customHeight="1" x14ac:dyDescent="0.3">
      <c r="A9" s="339" t="s">
        <v>1022</v>
      </c>
      <c r="B9" s="164" t="s">
        <v>586</v>
      </c>
      <c r="C9" s="166" t="s">
        <v>840</v>
      </c>
      <c r="D9" s="166" t="s">
        <v>841</v>
      </c>
      <c r="E9" s="166" t="s">
        <v>841</v>
      </c>
      <c r="F9" s="166" t="s">
        <v>842</v>
      </c>
      <c r="G9" s="224" t="s">
        <v>847</v>
      </c>
      <c r="H9" s="166" t="s">
        <v>845</v>
      </c>
      <c r="I9" s="166" t="s">
        <v>844</v>
      </c>
      <c r="J9" s="166" t="s">
        <v>846</v>
      </c>
      <c r="K9" s="166">
        <v>20</v>
      </c>
      <c r="L9" s="161">
        <v>6</v>
      </c>
      <c r="M9" s="166"/>
      <c r="N9" s="166"/>
      <c r="O9" s="166"/>
      <c r="P9" s="166"/>
      <c r="Q9" s="166">
        <v>1</v>
      </c>
      <c r="R9" s="166">
        <v>1</v>
      </c>
      <c r="S9" s="166">
        <v>1</v>
      </c>
      <c r="T9" s="166"/>
      <c r="U9" s="166"/>
      <c r="V9" s="166"/>
      <c r="W9" s="166"/>
      <c r="X9" s="166"/>
      <c r="Y9" s="166"/>
      <c r="Z9" s="167"/>
      <c r="AA9" s="168">
        <f t="shared" ref="AA9:AA55" si="0">SUM(M9:Z9)</f>
        <v>3</v>
      </c>
      <c r="AB9" s="160"/>
    </row>
    <row r="10" spans="1:28" ht="65" customHeight="1" x14ac:dyDescent="0.3">
      <c r="A10" s="339" t="s">
        <v>1022</v>
      </c>
      <c r="B10" s="164" t="s">
        <v>590</v>
      </c>
      <c r="C10" s="166" t="s">
        <v>840</v>
      </c>
      <c r="D10" s="166" t="s">
        <v>840</v>
      </c>
      <c r="E10" s="166" t="s">
        <v>841</v>
      </c>
      <c r="F10" s="166" t="s">
        <v>842</v>
      </c>
      <c r="G10" s="224" t="s">
        <v>847</v>
      </c>
      <c r="H10" s="166" t="s">
        <v>848</v>
      </c>
      <c r="I10" s="166" t="s">
        <v>844</v>
      </c>
      <c r="K10" s="166">
        <v>0</v>
      </c>
      <c r="L10" s="161">
        <v>0</v>
      </c>
      <c r="M10" s="166">
        <v>1</v>
      </c>
      <c r="N10" s="166"/>
      <c r="O10" s="166"/>
      <c r="P10" s="166"/>
      <c r="Q10" s="166">
        <v>1</v>
      </c>
      <c r="R10" s="166"/>
      <c r="S10" s="166"/>
      <c r="T10" s="166"/>
      <c r="U10" s="166"/>
      <c r="V10" s="166"/>
      <c r="W10" s="166"/>
      <c r="X10" s="166"/>
      <c r="Y10" s="166"/>
      <c r="Z10" s="167"/>
      <c r="AA10" s="168">
        <f t="shared" si="0"/>
        <v>2</v>
      </c>
      <c r="AB10" s="160"/>
    </row>
    <row r="11" spans="1:28" ht="65" customHeight="1" x14ac:dyDescent="0.3">
      <c r="A11" s="339" t="s">
        <v>1022</v>
      </c>
      <c r="B11" s="164" t="s">
        <v>593</v>
      </c>
      <c r="C11" s="166" t="s">
        <v>840</v>
      </c>
      <c r="D11" s="166" t="s">
        <v>840</v>
      </c>
      <c r="E11" s="166" t="s">
        <v>840</v>
      </c>
      <c r="F11" s="166" t="s">
        <v>840</v>
      </c>
      <c r="G11" s="225" t="s">
        <v>919</v>
      </c>
      <c r="H11" s="166" t="s">
        <v>845</v>
      </c>
      <c r="I11" s="166" t="s">
        <v>844</v>
      </c>
      <c r="K11" s="166">
        <v>0</v>
      </c>
      <c r="L11" s="161">
        <v>0</v>
      </c>
      <c r="M11" s="166">
        <v>1</v>
      </c>
      <c r="N11" s="166"/>
      <c r="O11" s="166"/>
      <c r="P11" s="166"/>
      <c r="Q11" s="166">
        <v>1</v>
      </c>
      <c r="R11" s="166">
        <v>1</v>
      </c>
      <c r="S11" s="166">
        <v>1</v>
      </c>
      <c r="T11" s="166"/>
      <c r="U11" s="166"/>
      <c r="V11" s="166"/>
      <c r="W11" s="166"/>
      <c r="X11" s="166"/>
      <c r="Y11" s="166"/>
      <c r="Z11" s="167"/>
      <c r="AA11" s="168">
        <f t="shared" si="0"/>
        <v>4</v>
      </c>
      <c r="AB11" s="160"/>
    </row>
    <row r="12" spans="1:28" ht="65" customHeight="1" x14ac:dyDescent="0.3">
      <c r="A12" s="339">
        <v>2</v>
      </c>
      <c r="B12" s="169" t="s">
        <v>597</v>
      </c>
      <c r="C12" s="166" t="s">
        <v>840</v>
      </c>
      <c r="D12" s="166" t="s">
        <v>840</v>
      </c>
      <c r="E12" s="166" t="s">
        <v>841</v>
      </c>
      <c r="F12" s="166" t="s">
        <v>841</v>
      </c>
      <c r="G12" s="225" t="s">
        <v>849</v>
      </c>
      <c r="H12" s="31" t="s">
        <v>850</v>
      </c>
      <c r="I12" s="166" t="s">
        <v>844</v>
      </c>
      <c r="J12" s="166" t="s">
        <v>851</v>
      </c>
      <c r="K12" s="166">
        <v>0</v>
      </c>
      <c r="L12" s="161">
        <v>0</v>
      </c>
      <c r="M12" s="166">
        <v>1</v>
      </c>
      <c r="N12" s="166">
        <v>1</v>
      </c>
      <c r="O12" s="166"/>
      <c r="P12" s="166">
        <v>1</v>
      </c>
      <c r="Q12" s="166"/>
      <c r="R12" s="166"/>
      <c r="S12" s="166"/>
      <c r="T12" s="166">
        <v>1</v>
      </c>
      <c r="U12" s="166"/>
      <c r="V12" s="166"/>
      <c r="W12" s="166"/>
      <c r="X12" s="166"/>
      <c r="Y12" s="166"/>
      <c r="Z12" s="167"/>
      <c r="AA12" s="168">
        <f t="shared" si="0"/>
        <v>4</v>
      </c>
      <c r="AB12" s="160"/>
    </row>
    <row r="13" spans="1:28" ht="65" customHeight="1" x14ac:dyDescent="0.3">
      <c r="A13" s="339">
        <v>3</v>
      </c>
      <c r="B13" s="169" t="s">
        <v>603</v>
      </c>
      <c r="C13" s="166" t="s">
        <v>840</v>
      </c>
      <c r="D13" s="166" t="s">
        <v>841</v>
      </c>
      <c r="E13" s="166" t="s">
        <v>841</v>
      </c>
      <c r="F13" s="166" t="s">
        <v>841</v>
      </c>
      <c r="G13" s="225" t="s">
        <v>852</v>
      </c>
      <c r="H13" s="166" t="s">
        <v>853</v>
      </c>
      <c r="I13" s="166" t="s">
        <v>844</v>
      </c>
      <c r="J13" s="166" t="s">
        <v>322</v>
      </c>
      <c r="K13" s="166">
        <v>0</v>
      </c>
      <c r="L13" s="161">
        <v>0</v>
      </c>
      <c r="M13" s="166">
        <v>1</v>
      </c>
      <c r="N13" s="166"/>
      <c r="O13" s="166"/>
      <c r="P13" s="166"/>
      <c r="Q13" s="166">
        <v>1</v>
      </c>
      <c r="R13" s="166"/>
      <c r="S13" s="166"/>
      <c r="T13" s="166"/>
      <c r="U13" s="166"/>
      <c r="V13" s="166"/>
      <c r="W13" s="166"/>
      <c r="X13" s="166"/>
      <c r="Y13" s="166"/>
      <c r="Z13" s="167"/>
      <c r="AA13" s="168">
        <f t="shared" si="0"/>
        <v>2</v>
      </c>
      <c r="AB13" s="160"/>
    </row>
    <row r="14" spans="1:28" ht="65" customHeight="1" x14ac:dyDescent="0.3">
      <c r="A14" s="339">
        <v>4</v>
      </c>
      <c r="B14" s="164" t="s">
        <v>609</v>
      </c>
      <c r="C14" s="166" t="s">
        <v>840</v>
      </c>
      <c r="D14" s="166" t="s">
        <v>841</v>
      </c>
      <c r="E14" s="166" t="s">
        <v>842</v>
      </c>
      <c r="F14" s="166" t="s">
        <v>835</v>
      </c>
      <c r="G14" s="224" t="s">
        <v>843</v>
      </c>
      <c r="H14" s="166" t="s">
        <v>854</v>
      </c>
      <c r="I14" s="166" t="s">
        <v>844</v>
      </c>
      <c r="J14" s="166" t="s">
        <v>322</v>
      </c>
      <c r="K14" s="166">
        <v>20</v>
      </c>
      <c r="L14" s="161">
        <v>5</v>
      </c>
      <c r="M14" s="166">
        <v>1</v>
      </c>
      <c r="N14" s="166"/>
      <c r="O14" s="166"/>
      <c r="P14" s="166"/>
      <c r="Q14" s="166">
        <v>1</v>
      </c>
      <c r="R14" s="166"/>
      <c r="S14" s="166">
        <v>1</v>
      </c>
      <c r="T14" s="166"/>
      <c r="U14" s="166"/>
      <c r="V14" s="166"/>
      <c r="W14" s="166"/>
      <c r="X14" s="166"/>
      <c r="Y14" s="166"/>
      <c r="Z14" s="167"/>
      <c r="AA14" s="168">
        <f t="shared" si="0"/>
        <v>3</v>
      </c>
      <c r="AB14" s="160"/>
    </row>
    <row r="15" spans="1:28" ht="65" customHeight="1" x14ac:dyDescent="0.3">
      <c r="A15" s="339">
        <v>5</v>
      </c>
      <c r="B15" s="169" t="s">
        <v>611</v>
      </c>
      <c r="C15" s="166" t="s">
        <v>840</v>
      </c>
      <c r="D15" s="166" t="s">
        <v>840</v>
      </c>
      <c r="E15" s="166" t="s">
        <v>840</v>
      </c>
      <c r="F15" s="166" t="s">
        <v>840</v>
      </c>
      <c r="G15" s="225" t="s">
        <v>1189</v>
      </c>
      <c r="H15" s="166" t="s">
        <v>855</v>
      </c>
      <c r="I15" s="166" t="s">
        <v>187</v>
      </c>
      <c r="J15" s="166" t="s">
        <v>322</v>
      </c>
      <c r="K15" s="166">
        <v>0</v>
      </c>
      <c r="M15" s="166">
        <v>1</v>
      </c>
      <c r="N15" s="166"/>
      <c r="O15" s="166"/>
      <c r="P15" s="166"/>
      <c r="Q15" s="166"/>
      <c r="R15" s="166"/>
      <c r="S15" s="166"/>
      <c r="T15" s="166"/>
      <c r="U15" s="166"/>
      <c r="V15" s="166">
        <v>1</v>
      </c>
      <c r="W15" s="166">
        <v>1</v>
      </c>
      <c r="X15" s="166"/>
      <c r="Y15" s="166"/>
      <c r="Z15" s="167"/>
      <c r="AA15" s="168">
        <f t="shared" si="0"/>
        <v>3</v>
      </c>
      <c r="AB15" s="160"/>
    </row>
    <row r="16" spans="1:28" ht="65" customHeight="1" x14ac:dyDescent="0.3">
      <c r="A16" s="339">
        <v>6</v>
      </c>
      <c r="B16" s="169" t="s">
        <v>856</v>
      </c>
      <c r="C16" s="166" t="s">
        <v>840</v>
      </c>
      <c r="D16" s="166" t="s">
        <v>840</v>
      </c>
      <c r="E16" s="166" t="s">
        <v>840</v>
      </c>
      <c r="F16" s="166" t="s">
        <v>840</v>
      </c>
      <c r="G16" s="226" t="s">
        <v>857</v>
      </c>
      <c r="H16" s="31" t="s">
        <v>858</v>
      </c>
      <c r="I16" s="166" t="s">
        <v>844</v>
      </c>
      <c r="J16" s="166" t="s">
        <v>322</v>
      </c>
      <c r="K16" s="166">
        <v>0</v>
      </c>
      <c r="M16" s="166">
        <v>1</v>
      </c>
      <c r="N16" s="166">
        <v>1</v>
      </c>
      <c r="O16" s="166"/>
      <c r="P16" s="166"/>
      <c r="Q16" s="166">
        <v>1</v>
      </c>
      <c r="R16" s="166"/>
      <c r="S16" s="166"/>
      <c r="T16" s="166"/>
      <c r="U16" s="166"/>
      <c r="V16" s="166"/>
      <c r="W16" s="166"/>
      <c r="X16" s="166">
        <v>1</v>
      </c>
      <c r="Y16" s="166"/>
      <c r="Z16" s="167"/>
      <c r="AA16" s="168">
        <f t="shared" si="0"/>
        <v>4</v>
      </c>
      <c r="AB16" s="160"/>
    </row>
    <row r="17" spans="1:28" ht="65" customHeight="1" x14ac:dyDescent="0.3">
      <c r="A17" s="340">
        <v>7</v>
      </c>
      <c r="B17" s="170" t="s">
        <v>859</v>
      </c>
      <c r="C17" s="166" t="s">
        <v>840</v>
      </c>
      <c r="D17" s="166" t="s">
        <v>840</v>
      </c>
      <c r="E17" s="166" t="s">
        <v>840</v>
      </c>
      <c r="F17" s="166" t="s">
        <v>841</v>
      </c>
      <c r="G17" s="226" t="s">
        <v>860</v>
      </c>
      <c r="I17" s="166" t="s">
        <v>265</v>
      </c>
      <c r="K17" s="166">
        <v>0</v>
      </c>
      <c r="M17" s="166"/>
      <c r="N17" s="166"/>
      <c r="O17" s="166"/>
      <c r="P17" s="166"/>
      <c r="Q17" s="166"/>
      <c r="R17" s="166"/>
      <c r="S17" s="166"/>
      <c r="T17" s="166"/>
      <c r="U17" s="166"/>
      <c r="V17" s="166"/>
      <c r="W17" s="166"/>
      <c r="X17" s="166"/>
      <c r="Y17" s="166"/>
      <c r="Z17" s="167"/>
      <c r="AA17" s="168">
        <f t="shared" si="0"/>
        <v>0</v>
      </c>
      <c r="AB17" s="160"/>
    </row>
    <row r="18" spans="1:28" ht="65" customHeight="1" x14ac:dyDescent="0.3">
      <c r="A18" s="339">
        <v>8</v>
      </c>
      <c r="B18" s="170" t="s">
        <v>626</v>
      </c>
      <c r="C18" s="166" t="s">
        <v>835</v>
      </c>
      <c r="D18" s="166" t="s">
        <v>835</v>
      </c>
      <c r="E18" s="166" t="s">
        <v>835</v>
      </c>
      <c r="F18" s="166" t="s">
        <v>835</v>
      </c>
      <c r="G18" s="224" t="s">
        <v>861</v>
      </c>
      <c r="H18" s="166" t="s">
        <v>862</v>
      </c>
      <c r="I18" s="166" t="s">
        <v>265</v>
      </c>
      <c r="J18" s="166" t="s">
        <v>322</v>
      </c>
      <c r="L18" s="161">
        <v>3</v>
      </c>
      <c r="M18" s="166">
        <v>1</v>
      </c>
      <c r="N18" s="166">
        <v>1</v>
      </c>
      <c r="O18" s="166"/>
      <c r="P18" s="166">
        <v>1</v>
      </c>
      <c r="Q18" s="166">
        <v>1</v>
      </c>
      <c r="R18" s="166"/>
      <c r="S18" s="166"/>
      <c r="T18" s="166"/>
      <c r="U18" s="166"/>
      <c r="V18" s="166"/>
      <c r="W18" s="166"/>
      <c r="X18" s="166"/>
      <c r="Y18" s="166"/>
      <c r="Z18" s="167"/>
      <c r="AA18" s="168">
        <f t="shared" si="0"/>
        <v>4</v>
      </c>
      <c r="AB18" s="160"/>
    </row>
    <row r="19" spans="1:28" ht="65" customHeight="1" x14ac:dyDescent="0.3">
      <c r="A19" s="339">
        <v>10</v>
      </c>
      <c r="B19" s="170" t="s">
        <v>629</v>
      </c>
      <c r="C19" s="166" t="s">
        <v>840</v>
      </c>
      <c r="D19" s="166" t="s">
        <v>841</v>
      </c>
      <c r="E19" s="166" t="s">
        <v>842</v>
      </c>
      <c r="F19" s="166" t="s">
        <v>835</v>
      </c>
      <c r="G19" s="224" t="s">
        <v>863</v>
      </c>
      <c r="H19" s="166" t="s">
        <v>865</v>
      </c>
      <c r="I19" s="166" t="s">
        <v>864</v>
      </c>
      <c r="K19" s="166">
        <v>8</v>
      </c>
      <c r="M19" s="166"/>
      <c r="N19" s="166"/>
      <c r="O19" s="166"/>
      <c r="P19" s="166"/>
      <c r="Q19" s="166">
        <v>1</v>
      </c>
      <c r="R19" s="166">
        <v>1</v>
      </c>
      <c r="S19" s="166">
        <v>1</v>
      </c>
      <c r="T19" s="166"/>
      <c r="U19" s="166"/>
      <c r="V19" s="166"/>
      <c r="W19" s="166"/>
      <c r="X19" s="166"/>
      <c r="Y19" s="166"/>
      <c r="Z19" s="167">
        <v>1</v>
      </c>
      <c r="AA19" s="168">
        <f t="shared" si="0"/>
        <v>4</v>
      </c>
      <c r="AB19" s="160"/>
    </row>
    <row r="20" spans="1:28" ht="65" customHeight="1" x14ac:dyDescent="0.3">
      <c r="A20" s="339">
        <v>11</v>
      </c>
      <c r="B20" s="170" t="s">
        <v>634</v>
      </c>
      <c r="C20" s="166" t="s">
        <v>840</v>
      </c>
      <c r="D20" s="166" t="s">
        <v>841</v>
      </c>
      <c r="E20" s="166" t="s">
        <v>841</v>
      </c>
      <c r="F20" s="166" t="s">
        <v>841</v>
      </c>
      <c r="G20" s="224" t="s">
        <v>866</v>
      </c>
      <c r="H20" s="166" t="s">
        <v>867</v>
      </c>
      <c r="I20" s="166" t="s">
        <v>265</v>
      </c>
      <c r="J20" s="166" t="s">
        <v>322</v>
      </c>
      <c r="L20" s="161">
        <v>5</v>
      </c>
      <c r="M20" s="166"/>
      <c r="N20" s="166"/>
      <c r="O20" s="166"/>
      <c r="P20" s="166"/>
      <c r="Q20" s="166">
        <v>1</v>
      </c>
      <c r="R20" s="166">
        <v>1</v>
      </c>
      <c r="S20" s="166"/>
      <c r="T20" s="166"/>
      <c r="U20" s="166"/>
      <c r="V20" s="166"/>
      <c r="W20" s="166"/>
      <c r="X20" s="166"/>
      <c r="Y20" s="166"/>
      <c r="Z20" s="167"/>
      <c r="AA20" s="168">
        <f t="shared" si="0"/>
        <v>2</v>
      </c>
      <c r="AB20" s="160"/>
    </row>
    <row r="21" spans="1:28" ht="65" customHeight="1" x14ac:dyDescent="0.3">
      <c r="A21" s="340">
        <v>12</v>
      </c>
      <c r="B21" s="170" t="s">
        <v>639</v>
      </c>
      <c r="C21" s="166" t="s">
        <v>840</v>
      </c>
      <c r="D21" s="166" t="s">
        <v>841</v>
      </c>
      <c r="E21" s="166" t="s">
        <v>841</v>
      </c>
      <c r="F21" s="166" t="s">
        <v>842</v>
      </c>
      <c r="G21" s="224" t="s">
        <v>868</v>
      </c>
      <c r="H21" s="166" t="s">
        <v>337</v>
      </c>
      <c r="I21" s="166" t="s">
        <v>869</v>
      </c>
      <c r="J21" s="166" t="s">
        <v>322</v>
      </c>
      <c r="M21" s="166"/>
      <c r="N21" s="166"/>
      <c r="O21" s="166"/>
      <c r="P21" s="166"/>
      <c r="Q21" s="166"/>
      <c r="R21" s="166"/>
      <c r="S21" s="166"/>
      <c r="T21" s="166"/>
      <c r="U21" s="166"/>
      <c r="V21" s="166"/>
      <c r="W21" s="166"/>
      <c r="X21" s="166"/>
      <c r="Y21" s="166"/>
      <c r="Z21" s="167"/>
      <c r="AA21" s="168">
        <f t="shared" si="0"/>
        <v>0</v>
      </c>
      <c r="AB21" s="160"/>
    </row>
    <row r="22" spans="1:28" ht="65" customHeight="1" x14ac:dyDescent="0.3">
      <c r="A22" s="339">
        <v>13</v>
      </c>
      <c r="B22" s="23" t="s">
        <v>645</v>
      </c>
      <c r="C22" s="166" t="s">
        <v>840</v>
      </c>
      <c r="D22" s="166" t="s">
        <v>840</v>
      </c>
      <c r="E22" s="166" t="s">
        <v>841</v>
      </c>
      <c r="F22" s="166" t="s">
        <v>841</v>
      </c>
      <c r="G22" s="224" t="s">
        <v>870</v>
      </c>
      <c r="H22" s="166" t="s">
        <v>871</v>
      </c>
      <c r="I22" s="166" t="s">
        <v>187</v>
      </c>
      <c r="J22" s="166" t="s">
        <v>872</v>
      </c>
      <c r="K22" s="166">
        <v>20</v>
      </c>
      <c r="M22" s="166">
        <v>1</v>
      </c>
      <c r="N22" s="166"/>
      <c r="O22" s="166"/>
      <c r="P22" s="166"/>
      <c r="Q22" s="166"/>
      <c r="R22" s="166"/>
      <c r="S22" s="166"/>
      <c r="T22" s="166">
        <v>1</v>
      </c>
      <c r="U22" s="166"/>
      <c r="V22" s="166">
        <v>1</v>
      </c>
      <c r="W22" s="166"/>
      <c r="X22" s="166"/>
      <c r="Y22" s="166"/>
      <c r="Z22" s="167">
        <v>1</v>
      </c>
      <c r="AA22" s="168">
        <f t="shared" si="0"/>
        <v>4</v>
      </c>
      <c r="AB22" s="160"/>
    </row>
    <row r="23" spans="1:28" ht="65" customHeight="1" x14ac:dyDescent="0.3">
      <c r="A23" s="340">
        <v>14</v>
      </c>
      <c r="B23" s="171" t="s">
        <v>651</v>
      </c>
      <c r="C23" s="166" t="s">
        <v>842</v>
      </c>
      <c r="D23" s="166" t="s">
        <v>842</v>
      </c>
      <c r="E23" s="166" t="s">
        <v>842</v>
      </c>
      <c r="F23" s="166" t="s">
        <v>842</v>
      </c>
      <c r="G23" s="224" t="s">
        <v>873</v>
      </c>
      <c r="I23" s="166" t="s">
        <v>265</v>
      </c>
      <c r="J23" s="166" t="s">
        <v>874</v>
      </c>
      <c r="K23" s="166">
        <v>80000</v>
      </c>
      <c r="M23" s="166">
        <v>1</v>
      </c>
      <c r="N23" s="166"/>
      <c r="O23" s="166"/>
      <c r="P23" s="166"/>
      <c r="Q23" s="166">
        <v>1</v>
      </c>
      <c r="R23" s="166"/>
      <c r="S23" s="166"/>
      <c r="T23" s="166">
        <v>1</v>
      </c>
      <c r="U23" s="166"/>
      <c r="V23" s="166"/>
      <c r="W23" s="166"/>
      <c r="X23" s="166"/>
      <c r="Y23" s="166"/>
      <c r="Z23" s="167"/>
      <c r="AA23" s="168">
        <f t="shared" si="0"/>
        <v>3</v>
      </c>
      <c r="AB23" s="160"/>
    </row>
    <row r="24" spans="1:28" ht="65" customHeight="1" x14ac:dyDescent="0.3">
      <c r="A24" s="339">
        <v>15</v>
      </c>
      <c r="B24" s="171" t="s">
        <v>875</v>
      </c>
      <c r="C24" s="166" t="s">
        <v>840</v>
      </c>
      <c r="D24" s="166" t="s">
        <v>840</v>
      </c>
      <c r="E24" s="166" t="s">
        <v>840</v>
      </c>
      <c r="F24" s="166" t="s">
        <v>840</v>
      </c>
      <c r="G24" s="226" t="s">
        <v>1208</v>
      </c>
      <c r="I24" s="166" t="s">
        <v>844</v>
      </c>
      <c r="M24" s="166"/>
      <c r="N24" s="166"/>
      <c r="O24" s="166"/>
      <c r="P24" s="166"/>
      <c r="Q24" s="166"/>
      <c r="R24" s="166"/>
      <c r="S24" s="166"/>
      <c r="T24" s="166"/>
      <c r="U24" s="166"/>
      <c r="V24" s="166"/>
      <c r="W24" s="166"/>
      <c r="X24" s="166"/>
      <c r="Y24" s="166"/>
      <c r="Z24" s="167"/>
      <c r="AA24" s="168">
        <f t="shared" si="0"/>
        <v>0</v>
      </c>
      <c r="AB24" s="160"/>
    </row>
    <row r="25" spans="1:28" ht="65" customHeight="1" x14ac:dyDescent="0.3">
      <c r="A25" s="340">
        <v>16</v>
      </c>
      <c r="B25" s="171" t="s">
        <v>658</v>
      </c>
      <c r="C25" s="166" t="s">
        <v>835</v>
      </c>
      <c r="D25" s="166" t="s">
        <v>835</v>
      </c>
      <c r="E25" s="166" t="s">
        <v>835</v>
      </c>
      <c r="F25" s="166" t="s">
        <v>835</v>
      </c>
      <c r="G25" s="224" t="s">
        <v>1202</v>
      </c>
      <c r="H25" s="31" t="s">
        <v>876</v>
      </c>
      <c r="I25" s="166" t="s">
        <v>844</v>
      </c>
      <c r="J25" s="166" t="s">
        <v>872</v>
      </c>
      <c r="K25" s="166">
        <v>200</v>
      </c>
      <c r="L25" s="161">
        <v>15</v>
      </c>
      <c r="M25" s="166">
        <v>1</v>
      </c>
      <c r="N25" s="166">
        <v>1</v>
      </c>
      <c r="O25" s="166"/>
      <c r="P25" s="166"/>
      <c r="Q25" s="166">
        <v>1</v>
      </c>
      <c r="R25" s="166"/>
      <c r="S25" s="166"/>
      <c r="T25" s="166">
        <v>1</v>
      </c>
      <c r="U25" s="166"/>
      <c r="V25" s="166"/>
      <c r="W25" s="166"/>
      <c r="X25" s="166"/>
      <c r="Y25" s="166"/>
      <c r="Z25" s="167">
        <v>1</v>
      </c>
      <c r="AA25" s="168">
        <f t="shared" si="0"/>
        <v>5</v>
      </c>
      <c r="AB25" s="160"/>
    </row>
    <row r="26" spans="1:28" ht="65" customHeight="1" x14ac:dyDescent="0.3">
      <c r="A26" s="341" t="s">
        <v>877</v>
      </c>
      <c r="B26" s="171" t="s">
        <v>665</v>
      </c>
      <c r="C26" s="166" t="s">
        <v>840</v>
      </c>
      <c r="D26" s="166" t="s">
        <v>840</v>
      </c>
      <c r="E26" s="166" t="s">
        <v>841</v>
      </c>
      <c r="F26" s="166" t="s">
        <v>841</v>
      </c>
      <c r="G26" s="224" t="s">
        <v>878</v>
      </c>
      <c r="H26" s="31" t="s">
        <v>879</v>
      </c>
      <c r="I26" s="166" t="s">
        <v>844</v>
      </c>
      <c r="M26" s="166">
        <v>1</v>
      </c>
      <c r="N26" s="166">
        <v>1</v>
      </c>
      <c r="O26" s="166"/>
      <c r="P26" s="166"/>
      <c r="Q26" s="166">
        <v>1</v>
      </c>
      <c r="R26" s="166">
        <v>1</v>
      </c>
      <c r="S26" s="166">
        <v>1</v>
      </c>
      <c r="T26" s="166"/>
      <c r="U26" s="166"/>
      <c r="V26" s="166"/>
      <c r="W26" s="166"/>
      <c r="X26" s="166"/>
      <c r="Y26" s="166"/>
      <c r="Z26" s="167"/>
      <c r="AA26" s="168">
        <f t="shared" si="0"/>
        <v>5</v>
      </c>
      <c r="AB26" s="160"/>
    </row>
    <row r="27" spans="1:28" ht="65" customHeight="1" x14ac:dyDescent="0.3">
      <c r="A27" s="339">
        <v>17</v>
      </c>
      <c r="B27" s="170" t="s">
        <v>669</v>
      </c>
      <c r="C27" s="166" t="s">
        <v>840</v>
      </c>
      <c r="D27" s="166" t="s">
        <v>841</v>
      </c>
      <c r="E27" s="166" t="s">
        <v>835</v>
      </c>
      <c r="F27" s="166" t="s">
        <v>835</v>
      </c>
      <c r="G27" s="224" t="s">
        <v>880</v>
      </c>
      <c r="H27" s="31" t="s">
        <v>882</v>
      </c>
      <c r="I27" s="166" t="s">
        <v>881</v>
      </c>
      <c r="J27" s="166" t="s">
        <v>883</v>
      </c>
      <c r="K27" s="166">
        <v>45</v>
      </c>
      <c r="L27" s="161">
        <v>45</v>
      </c>
      <c r="M27" s="166"/>
      <c r="N27" s="166">
        <v>1</v>
      </c>
      <c r="O27" s="166"/>
      <c r="P27" s="166"/>
      <c r="Q27" s="166">
        <v>1</v>
      </c>
      <c r="R27" s="166">
        <v>1</v>
      </c>
      <c r="S27" s="166"/>
      <c r="T27" s="166"/>
      <c r="U27" s="166"/>
      <c r="V27" s="166">
        <v>1</v>
      </c>
      <c r="W27" s="166"/>
      <c r="X27" s="166"/>
      <c r="Y27" s="166"/>
      <c r="Z27" s="167"/>
      <c r="AA27" s="168">
        <f t="shared" si="0"/>
        <v>4</v>
      </c>
      <c r="AB27" s="160"/>
    </row>
    <row r="28" spans="1:28" ht="65" customHeight="1" x14ac:dyDescent="0.3">
      <c r="A28" s="340">
        <v>18</v>
      </c>
      <c r="B28" s="170" t="s">
        <v>673</v>
      </c>
      <c r="C28" s="166" t="s">
        <v>842</v>
      </c>
      <c r="D28" s="166" t="s">
        <v>842</v>
      </c>
      <c r="E28" s="166" t="s">
        <v>842</v>
      </c>
      <c r="F28" s="166" t="s">
        <v>842</v>
      </c>
      <c r="G28" s="224" t="s">
        <v>1192</v>
      </c>
      <c r="H28" s="166" t="s">
        <v>884</v>
      </c>
      <c r="I28" s="166" t="s">
        <v>239</v>
      </c>
      <c r="J28" s="166" t="s">
        <v>872</v>
      </c>
      <c r="K28" s="166">
        <v>50</v>
      </c>
      <c r="L28" s="161">
        <v>2</v>
      </c>
      <c r="M28" s="166"/>
      <c r="N28" s="166">
        <v>1</v>
      </c>
      <c r="O28" s="166"/>
      <c r="P28" s="166"/>
      <c r="Q28" s="166"/>
      <c r="R28" s="166"/>
      <c r="S28" s="166"/>
      <c r="T28" s="166"/>
      <c r="U28" s="166"/>
      <c r="V28" s="166"/>
      <c r="W28" s="166"/>
      <c r="X28" s="166"/>
      <c r="Y28" s="166"/>
      <c r="Z28" s="167"/>
      <c r="AA28" s="168">
        <f t="shared" si="0"/>
        <v>1</v>
      </c>
      <c r="AB28" s="160"/>
    </row>
    <row r="29" spans="1:28" ht="65" customHeight="1" x14ac:dyDescent="0.3">
      <c r="A29" s="339">
        <v>19</v>
      </c>
      <c r="B29" s="170" t="s">
        <v>677</v>
      </c>
      <c r="C29" s="166" t="s">
        <v>835</v>
      </c>
      <c r="D29" s="166" t="s">
        <v>835</v>
      </c>
      <c r="E29" s="166" t="s">
        <v>835</v>
      </c>
      <c r="F29" s="166" t="s">
        <v>835</v>
      </c>
      <c r="G29" s="224" t="s">
        <v>1191</v>
      </c>
      <c r="H29" s="31" t="s">
        <v>886</v>
      </c>
      <c r="I29" s="31" t="s">
        <v>885</v>
      </c>
      <c r="J29" s="31" t="s">
        <v>887</v>
      </c>
      <c r="K29" s="166">
        <v>1000</v>
      </c>
      <c r="L29" s="161">
        <v>30</v>
      </c>
      <c r="M29" s="166"/>
      <c r="N29" s="166"/>
      <c r="O29" s="166"/>
      <c r="P29" s="166"/>
      <c r="Q29" s="166"/>
      <c r="R29" s="166"/>
      <c r="S29" s="166"/>
      <c r="T29" s="166"/>
      <c r="U29" s="166"/>
      <c r="V29" s="166">
        <v>1</v>
      </c>
      <c r="W29" s="166"/>
      <c r="X29" s="166"/>
      <c r="Y29" s="166"/>
      <c r="Z29" s="167">
        <v>1</v>
      </c>
      <c r="AA29" s="168">
        <f t="shared" si="0"/>
        <v>2</v>
      </c>
      <c r="AB29" s="160"/>
    </row>
    <row r="30" spans="1:28" ht="65" customHeight="1" x14ac:dyDescent="0.3">
      <c r="A30" s="339">
        <v>20</v>
      </c>
      <c r="B30" s="170" t="s">
        <v>681</v>
      </c>
      <c r="C30" s="166" t="s">
        <v>835</v>
      </c>
      <c r="D30" s="166" t="s">
        <v>835</v>
      </c>
      <c r="E30" s="166" t="s">
        <v>835</v>
      </c>
      <c r="F30" s="166" t="s">
        <v>835</v>
      </c>
      <c r="G30" s="224" t="s">
        <v>1190</v>
      </c>
      <c r="I30" s="166" t="s">
        <v>187</v>
      </c>
      <c r="K30" s="166">
        <v>1000</v>
      </c>
      <c r="M30" s="166"/>
      <c r="N30" s="166"/>
      <c r="O30" s="166"/>
      <c r="P30" s="166"/>
      <c r="Q30" s="166"/>
      <c r="R30" s="166"/>
      <c r="S30" s="166"/>
      <c r="T30" s="166"/>
      <c r="U30" s="166"/>
      <c r="V30" s="166"/>
      <c r="W30" s="166"/>
      <c r="X30" s="166"/>
      <c r="Y30" s="166"/>
      <c r="Z30" s="167"/>
      <c r="AA30" s="168">
        <f t="shared" si="0"/>
        <v>0</v>
      </c>
      <c r="AB30" s="160"/>
    </row>
    <row r="31" spans="1:28" ht="65" customHeight="1" x14ac:dyDescent="0.3">
      <c r="A31" s="339">
        <v>21</v>
      </c>
      <c r="B31" s="170" t="s">
        <v>683</v>
      </c>
      <c r="C31" s="166" t="s">
        <v>840</v>
      </c>
      <c r="D31" s="166" t="s">
        <v>840</v>
      </c>
      <c r="E31" s="166" t="s">
        <v>840</v>
      </c>
      <c r="F31" s="166" t="s">
        <v>840</v>
      </c>
      <c r="G31" s="224" t="s">
        <v>1193</v>
      </c>
      <c r="I31" s="166" t="s">
        <v>187</v>
      </c>
      <c r="M31" s="166"/>
      <c r="N31" s="166"/>
      <c r="O31" s="166">
        <v>1</v>
      </c>
      <c r="P31" s="166"/>
      <c r="Q31" s="166"/>
      <c r="R31" s="166">
        <v>1</v>
      </c>
      <c r="S31" s="166">
        <v>1</v>
      </c>
      <c r="T31" s="166"/>
      <c r="U31" s="166"/>
      <c r="V31" s="166">
        <v>1</v>
      </c>
      <c r="W31" s="166"/>
      <c r="X31" s="166"/>
      <c r="Y31" s="166"/>
      <c r="Z31" s="167"/>
      <c r="AA31" s="168">
        <f t="shared" si="0"/>
        <v>4</v>
      </c>
      <c r="AB31" s="160"/>
    </row>
    <row r="32" spans="1:28" ht="65" customHeight="1" x14ac:dyDescent="0.3">
      <c r="A32" s="339">
        <v>22</v>
      </c>
      <c r="B32" s="170" t="s">
        <v>686</v>
      </c>
      <c r="C32" s="166" t="s">
        <v>835</v>
      </c>
      <c r="D32" s="166" t="s">
        <v>835</v>
      </c>
      <c r="E32" s="166" t="s">
        <v>835</v>
      </c>
      <c r="F32" s="166" t="s">
        <v>835</v>
      </c>
      <c r="G32" s="224" t="s">
        <v>1194</v>
      </c>
      <c r="I32" s="166" t="s">
        <v>187</v>
      </c>
      <c r="M32" s="166"/>
      <c r="N32" s="166"/>
      <c r="O32" s="166"/>
      <c r="P32" s="166"/>
      <c r="Q32" s="166"/>
      <c r="R32" s="166"/>
      <c r="S32" s="166">
        <v>1</v>
      </c>
      <c r="T32" s="166"/>
      <c r="U32" s="166"/>
      <c r="V32" s="166"/>
      <c r="W32" s="166"/>
      <c r="X32" s="166"/>
      <c r="Y32" s="166">
        <v>1</v>
      </c>
      <c r="Z32" s="167"/>
      <c r="AA32" s="168">
        <f t="shared" si="0"/>
        <v>2</v>
      </c>
      <c r="AB32" s="160"/>
    </row>
    <row r="33" spans="1:28" ht="65" customHeight="1" x14ac:dyDescent="0.3">
      <c r="A33" s="339">
        <v>23</v>
      </c>
      <c r="B33" s="170" t="s">
        <v>888</v>
      </c>
      <c r="C33" s="166" t="s">
        <v>842</v>
      </c>
      <c r="D33" s="166" t="s">
        <v>842</v>
      </c>
      <c r="E33" s="166" t="s">
        <v>842</v>
      </c>
      <c r="F33" s="166" t="s">
        <v>842</v>
      </c>
      <c r="G33" s="228" t="s">
        <v>1195</v>
      </c>
      <c r="H33" s="166" t="s">
        <v>889</v>
      </c>
      <c r="I33" s="166" t="s">
        <v>187</v>
      </c>
      <c r="M33" s="166"/>
      <c r="N33" s="166"/>
      <c r="O33" s="166"/>
      <c r="P33" s="166"/>
      <c r="Q33" s="166"/>
      <c r="R33" s="166">
        <v>1</v>
      </c>
      <c r="S33" s="166">
        <v>1</v>
      </c>
      <c r="T33" s="166"/>
      <c r="U33" s="166"/>
      <c r="V33" s="166">
        <v>1</v>
      </c>
      <c r="W33" s="166"/>
      <c r="X33" s="166"/>
      <c r="Y33" s="166"/>
      <c r="Z33" s="167"/>
      <c r="AA33" s="168">
        <f t="shared" si="0"/>
        <v>3</v>
      </c>
      <c r="AB33" s="160"/>
    </row>
    <row r="34" spans="1:28" ht="65" customHeight="1" x14ac:dyDescent="0.3">
      <c r="A34" s="339">
        <v>24</v>
      </c>
      <c r="B34" s="170" t="s">
        <v>693</v>
      </c>
      <c r="C34" s="166" t="s">
        <v>842</v>
      </c>
      <c r="D34" s="166" t="s">
        <v>842</v>
      </c>
      <c r="E34" s="166" t="s">
        <v>835</v>
      </c>
      <c r="F34" s="166" t="s">
        <v>835</v>
      </c>
      <c r="G34" s="224" t="s">
        <v>890</v>
      </c>
      <c r="H34" s="166" t="s">
        <v>891</v>
      </c>
      <c r="I34" s="166" t="s">
        <v>844</v>
      </c>
      <c r="K34" s="166">
        <v>300</v>
      </c>
      <c r="M34" s="166"/>
      <c r="N34" s="166"/>
      <c r="O34" s="166"/>
      <c r="P34" s="166"/>
      <c r="Q34" s="166"/>
      <c r="R34" s="166"/>
      <c r="S34" s="166"/>
      <c r="T34" s="166"/>
      <c r="U34" s="166"/>
      <c r="V34" s="166"/>
      <c r="W34" s="166"/>
      <c r="X34" s="166"/>
      <c r="Y34" s="166"/>
      <c r="Z34" s="167"/>
      <c r="AA34" s="168">
        <f t="shared" si="0"/>
        <v>0</v>
      </c>
      <c r="AB34" s="160"/>
    </row>
    <row r="35" spans="1:28" ht="65" customHeight="1" x14ac:dyDescent="0.3">
      <c r="A35" s="339">
        <v>25</v>
      </c>
      <c r="B35" s="170" t="s">
        <v>698</v>
      </c>
      <c r="C35" s="166" t="s">
        <v>840</v>
      </c>
      <c r="D35" s="166" t="s">
        <v>840</v>
      </c>
      <c r="E35" s="166" t="s">
        <v>840</v>
      </c>
      <c r="F35" s="166" t="s">
        <v>840</v>
      </c>
      <c r="G35" s="224" t="s">
        <v>920</v>
      </c>
      <c r="H35" s="166" t="s">
        <v>893</v>
      </c>
      <c r="I35" s="166" t="s">
        <v>892</v>
      </c>
      <c r="J35" s="166" t="s">
        <v>894</v>
      </c>
      <c r="M35" s="166"/>
      <c r="N35" s="166"/>
      <c r="O35" s="166"/>
      <c r="P35" s="166"/>
      <c r="Q35" s="166"/>
      <c r="R35" s="166"/>
      <c r="S35" s="166">
        <v>1</v>
      </c>
      <c r="T35" s="166"/>
      <c r="U35" s="166"/>
      <c r="V35" s="166">
        <v>1</v>
      </c>
      <c r="W35" s="166"/>
      <c r="X35" s="166"/>
      <c r="Y35" s="166"/>
      <c r="Z35" s="167"/>
      <c r="AA35" s="168">
        <f t="shared" si="0"/>
        <v>2</v>
      </c>
      <c r="AB35" s="160"/>
    </row>
    <row r="36" spans="1:28" ht="65" customHeight="1" x14ac:dyDescent="0.3">
      <c r="A36" s="339"/>
      <c r="B36" s="170" t="s">
        <v>700</v>
      </c>
      <c r="M36" s="166"/>
      <c r="N36" s="166"/>
      <c r="O36" s="166"/>
      <c r="P36" s="166"/>
      <c r="Q36" s="166"/>
      <c r="R36" s="166"/>
      <c r="S36" s="166"/>
      <c r="T36" s="166"/>
      <c r="U36" s="166"/>
      <c r="V36" s="166"/>
      <c r="W36" s="166"/>
      <c r="X36" s="166"/>
      <c r="Y36" s="166"/>
      <c r="Z36" s="167"/>
      <c r="AA36" s="172"/>
      <c r="AB36" s="160"/>
    </row>
    <row r="37" spans="1:28" ht="65" customHeight="1" x14ac:dyDescent="0.3">
      <c r="A37" s="339"/>
      <c r="B37" s="170" t="s">
        <v>702</v>
      </c>
      <c r="G37" s="226" t="s">
        <v>895</v>
      </c>
      <c r="M37" s="166"/>
      <c r="N37" s="166"/>
      <c r="O37" s="166"/>
      <c r="P37" s="166"/>
      <c r="Q37" s="166"/>
      <c r="R37" s="166"/>
      <c r="S37" s="166"/>
      <c r="T37" s="166"/>
      <c r="U37" s="166"/>
      <c r="V37" s="166"/>
      <c r="W37" s="166"/>
      <c r="X37" s="166"/>
      <c r="Y37" s="166"/>
      <c r="Z37" s="167"/>
      <c r="AA37" s="172"/>
      <c r="AB37" s="160"/>
    </row>
    <row r="38" spans="1:28" ht="65" customHeight="1" x14ac:dyDescent="0.3">
      <c r="A38" s="339">
        <v>26</v>
      </c>
      <c r="B38" s="171" t="s">
        <v>896</v>
      </c>
      <c r="C38" s="166" t="s">
        <v>835</v>
      </c>
      <c r="D38" s="166" t="s">
        <v>835</v>
      </c>
      <c r="E38" s="166" t="s">
        <v>835</v>
      </c>
      <c r="F38" s="166" t="s">
        <v>835</v>
      </c>
      <c r="G38" s="224" t="s">
        <v>897</v>
      </c>
      <c r="H38" s="166" t="s">
        <v>96</v>
      </c>
      <c r="I38" s="166" t="s">
        <v>844</v>
      </c>
      <c r="K38" s="166">
        <v>200</v>
      </c>
      <c r="L38" s="161">
        <v>1</v>
      </c>
      <c r="M38" s="166">
        <v>1</v>
      </c>
      <c r="N38" s="166"/>
      <c r="O38" s="166"/>
      <c r="P38" s="166"/>
      <c r="Q38" s="166"/>
      <c r="R38" s="166"/>
      <c r="S38" s="166"/>
      <c r="T38" s="166"/>
      <c r="U38" s="166"/>
      <c r="V38" s="166"/>
      <c r="W38" s="166">
        <v>1</v>
      </c>
      <c r="X38" s="166"/>
      <c r="Y38" s="166"/>
      <c r="Z38" s="167"/>
      <c r="AA38" s="168">
        <f t="shared" si="0"/>
        <v>2</v>
      </c>
      <c r="AB38" s="160"/>
    </row>
    <row r="39" spans="1:28" ht="65" customHeight="1" x14ac:dyDescent="0.3">
      <c r="A39" s="339">
        <v>27</v>
      </c>
      <c r="B39" s="170" t="s">
        <v>898</v>
      </c>
      <c r="C39" s="166" t="s">
        <v>835</v>
      </c>
      <c r="D39" s="166" t="s">
        <v>835</v>
      </c>
      <c r="E39" s="166" t="s">
        <v>835</v>
      </c>
      <c r="F39" s="166" t="s">
        <v>835</v>
      </c>
      <c r="G39" s="224" t="s">
        <v>1203</v>
      </c>
      <c r="H39" s="166" t="s">
        <v>899</v>
      </c>
      <c r="I39" s="166" t="s">
        <v>844</v>
      </c>
      <c r="K39" s="166">
        <v>15</v>
      </c>
      <c r="M39" s="166">
        <v>1</v>
      </c>
      <c r="N39" s="166"/>
      <c r="O39" s="166"/>
      <c r="P39" s="166"/>
      <c r="Q39" s="166"/>
      <c r="R39" s="166"/>
      <c r="S39" s="166"/>
      <c r="T39" s="166"/>
      <c r="U39" s="166"/>
      <c r="V39" s="166"/>
      <c r="W39" s="166">
        <v>1</v>
      </c>
      <c r="X39" s="166"/>
      <c r="Y39" s="166"/>
      <c r="Z39" s="167">
        <v>1</v>
      </c>
      <c r="AA39" s="168">
        <f t="shared" si="0"/>
        <v>3</v>
      </c>
      <c r="AB39" s="160"/>
    </row>
    <row r="40" spans="1:28" ht="65" customHeight="1" x14ac:dyDescent="0.3">
      <c r="A40" s="339">
        <v>28</v>
      </c>
      <c r="B40" s="170" t="s">
        <v>900</v>
      </c>
      <c r="C40" s="166" t="s">
        <v>842</v>
      </c>
      <c r="D40" s="166" t="s">
        <v>842</v>
      </c>
      <c r="E40" s="166" t="s">
        <v>842</v>
      </c>
      <c r="F40" s="166" t="s">
        <v>842</v>
      </c>
      <c r="G40" s="224" t="s">
        <v>901</v>
      </c>
      <c r="H40" s="166" t="s">
        <v>902</v>
      </c>
      <c r="I40" s="166" t="s">
        <v>844</v>
      </c>
      <c r="K40" s="166">
        <v>200</v>
      </c>
      <c r="L40" s="161">
        <v>1</v>
      </c>
      <c r="M40" s="166"/>
      <c r="N40" s="166"/>
      <c r="O40" s="166"/>
      <c r="P40" s="166"/>
      <c r="Q40" s="166"/>
      <c r="R40" s="166"/>
      <c r="S40" s="166">
        <v>1</v>
      </c>
      <c r="T40" s="166"/>
      <c r="U40" s="166"/>
      <c r="V40" s="166"/>
      <c r="W40" s="166">
        <v>1</v>
      </c>
      <c r="X40" s="166"/>
      <c r="Y40" s="166">
        <v>1</v>
      </c>
      <c r="Z40" s="167"/>
      <c r="AA40" s="168">
        <f t="shared" si="0"/>
        <v>3</v>
      </c>
      <c r="AB40" s="160"/>
    </row>
    <row r="41" spans="1:28" ht="96.5" customHeight="1" x14ac:dyDescent="0.3">
      <c r="A41" s="339">
        <v>29</v>
      </c>
      <c r="B41" s="170" t="s">
        <v>903</v>
      </c>
      <c r="C41" s="166" t="s">
        <v>840</v>
      </c>
      <c r="D41" s="166" t="s">
        <v>840</v>
      </c>
      <c r="E41" s="166" t="s">
        <v>841</v>
      </c>
      <c r="F41" s="166" t="s">
        <v>835</v>
      </c>
      <c r="G41" s="224" t="s">
        <v>904</v>
      </c>
      <c r="H41" s="166" t="s">
        <v>187</v>
      </c>
      <c r="I41" s="166" t="s">
        <v>187</v>
      </c>
      <c r="J41" s="166" t="s">
        <v>894</v>
      </c>
      <c r="K41" s="166">
        <v>300</v>
      </c>
      <c r="L41" s="161">
        <v>300</v>
      </c>
      <c r="M41" s="166"/>
      <c r="N41" s="166"/>
      <c r="O41" s="166"/>
      <c r="P41" s="166"/>
      <c r="Q41" s="166"/>
      <c r="R41" s="166"/>
      <c r="S41" s="166"/>
      <c r="T41" s="166"/>
      <c r="U41" s="166"/>
      <c r="V41" s="166"/>
      <c r="W41" s="166">
        <v>1</v>
      </c>
      <c r="X41" s="166"/>
      <c r="Y41" s="166"/>
      <c r="Z41" s="167">
        <v>1</v>
      </c>
      <c r="AA41" s="168">
        <f t="shared" si="0"/>
        <v>2</v>
      </c>
      <c r="AB41" s="160"/>
    </row>
    <row r="42" spans="1:28" ht="65" customHeight="1" x14ac:dyDescent="0.3">
      <c r="A42" s="339">
        <v>30</v>
      </c>
      <c r="B42" s="170" t="s">
        <v>731</v>
      </c>
      <c r="C42" s="166" t="s">
        <v>840</v>
      </c>
      <c r="D42" s="166" t="s">
        <v>840</v>
      </c>
      <c r="E42" s="166" t="s">
        <v>840</v>
      </c>
      <c r="F42" s="166" t="s">
        <v>840</v>
      </c>
      <c r="G42" s="224" t="s">
        <v>1204</v>
      </c>
      <c r="H42" s="166" t="s">
        <v>187</v>
      </c>
      <c r="I42" s="166" t="s">
        <v>187</v>
      </c>
      <c r="J42" s="166" t="s">
        <v>322</v>
      </c>
      <c r="M42" s="166"/>
      <c r="N42" s="166"/>
      <c r="O42" s="166"/>
      <c r="P42" s="166"/>
      <c r="Q42" s="166">
        <v>1</v>
      </c>
      <c r="R42" s="166"/>
      <c r="S42" s="166"/>
      <c r="T42" s="166"/>
      <c r="U42" s="166"/>
      <c r="V42" s="166"/>
      <c r="W42" s="166">
        <v>1</v>
      </c>
      <c r="X42" s="166"/>
      <c r="Y42" s="166"/>
      <c r="Z42" s="167"/>
      <c r="AA42" s="168">
        <f t="shared" si="0"/>
        <v>2</v>
      </c>
      <c r="AB42" s="160"/>
    </row>
    <row r="43" spans="1:28" ht="65" customHeight="1" x14ac:dyDescent="0.3">
      <c r="A43" s="339">
        <v>31</v>
      </c>
      <c r="B43" s="170" t="s">
        <v>735</v>
      </c>
      <c r="C43" s="166" t="s">
        <v>840</v>
      </c>
      <c r="D43" s="166" t="s">
        <v>841</v>
      </c>
      <c r="E43" s="166" t="s">
        <v>841</v>
      </c>
      <c r="F43" s="166" t="s">
        <v>842</v>
      </c>
      <c r="G43" s="224" t="s">
        <v>921</v>
      </c>
      <c r="H43" s="31" t="s">
        <v>905</v>
      </c>
      <c r="I43" s="166" t="s">
        <v>187</v>
      </c>
      <c r="J43" s="166" t="s">
        <v>906</v>
      </c>
      <c r="K43" s="166">
        <v>250</v>
      </c>
      <c r="M43" s="166"/>
      <c r="N43" s="166"/>
      <c r="O43" s="166"/>
      <c r="P43" s="166"/>
      <c r="Q43" s="166"/>
      <c r="R43" s="166"/>
      <c r="S43" s="166"/>
      <c r="T43" s="166"/>
      <c r="U43" s="166"/>
      <c r="V43" s="166"/>
      <c r="W43" s="166">
        <v>1</v>
      </c>
      <c r="X43" s="166"/>
      <c r="Y43" s="166"/>
      <c r="Z43" s="167"/>
      <c r="AA43" s="168">
        <f t="shared" si="0"/>
        <v>1</v>
      </c>
      <c r="AB43" s="160"/>
    </row>
    <row r="44" spans="1:28" ht="65" customHeight="1" x14ac:dyDescent="0.3">
      <c r="A44" s="339">
        <v>32</v>
      </c>
      <c r="B44" s="170" t="s">
        <v>739</v>
      </c>
      <c r="C44" s="166" t="s">
        <v>840</v>
      </c>
      <c r="D44" s="166" t="s">
        <v>840</v>
      </c>
      <c r="E44" s="166" t="s">
        <v>840</v>
      </c>
      <c r="F44" s="166" t="s">
        <v>840</v>
      </c>
      <c r="G44" s="229" t="s">
        <v>907</v>
      </c>
      <c r="I44" s="166" t="s">
        <v>844</v>
      </c>
      <c r="M44" s="166"/>
      <c r="N44" s="166"/>
      <c r="O44" s="166"/>
      <c r="P44" s="166"/>
      <c r="Q44" s="166"/>
      <c r="R44" s="166"/>
      <c r="S44" s="166"/>
      <c r="T44" s="166"/>
      <c r="U44" s="166"/>
      <c r="V44" s="166"/>
      <c r="W44" s="166"/>
      <c r="X44" s="166"/>
      <c r="Y44" s="166"/>
      <c r="Z44" s="167"/>
      <c r="AA44" s="172"/>
      <c r="AB44" s="160"/>
    </row>
    <row r="45" spans="1:28" ht="65" customHeight="1" x14ac:dyDescent="0.3">
      <c r="A45" s="339">
        <v>33</v>
      </c>
      <c r="B45" s="170" t="s">
        <v>745</v>
      </c>
      <c r="C45" s="166" t="s">
        <v>840</v>
      </c>
      <c r="D45" s="166" t="s">
        <v>840</v>
      </c>
      <c r="E45" s="166" t="s">
        <v>840</v>
      </c>
      <c r="F45" s="166" t="s">
        <v>840</v>
      </c>
      <c r="G45" s="229" t="s">
        <v>907</v>
      </c>
      <c r="I45" s="166" t="s">
        <v>844</v>
      </c>
      <c r="M45" s="166"/>
      <c r="N45" s="166"/>
      <c r="O45" s="166"/>
      <c r="P45" s="166"/>
      <c r="Q45" s="166"/>
      <c r="R45" s="166"/>
      <c r="S45" s="166"/>
      <c r="T45" s="166"/>
      <c r="U45" s="166"/>
      <c r="V45" s="166"/>
      <c r="W45" s="166"/>
      <c r="X45" s="166"/>
      <c r="Y45" s="166"/>
      <c r="Z45" s="167"/>
      <c r="AA45" s="172"/>
      <c r="AB45" s="160"/>
    </row>
    <row r="46" spans="1:28" ht="65" customHeight="1" x14ac:dyDescent="0.3">
      <c r="A46" s="339">
        <v>34</v>
      </c>
      <c r="B46" s="169" t="s">
        <v>908</v>
      </c>
      <c r="C46" s="166" t="s">
        <v>840</v>
      </c>
      <c r="D46" s="166" t="s">
        <v>841</v>
      </c>
      <c r="E46" s="166" t="s">
        <v>842</v>
      </c>
      <c r="F46" s="166" t="s">
        <v>835</v>
      </c>
      <c r="G46" s="224" t="s">
        <v>909</v>
      </c>
      <c r="I46" s="166" t="s">
        <v>187</v>
      </c>
      <c r="M46" s="166"/>
      <c r="N46" s="166"/>
      <c r="O46" s="166"/>
      <c r="P46" s="166"/>
      <c r="Q46" s="166"/>
      <c r="R46" s="166"/>
      <c r="S46" s="166">
        <v>1</v>
      </c>
      <c r="T46" s="166"/>
      <c r="U46" s="166"/>
      <c r="V46" s="166"/>
      <c r="W46" s="166">
        <v>1</v>
      </c>
      <c r="X46" s="166">
        <v>1</v>
      </c>
      <c r="Y46" s="166"/>
      <c r="Z46" s="167"/>
      <c r="AA46" s="168">
        <f t="shared" si="0"/>
        <v>3</v>
      </c>
      <c r="AB46" s="160"/>
    </row>
    <row r="47" spans="1:28" ht="65" customHeight="1" x14ac:dyDescent="0.3">
      <c r="A47" s="339">
        <v>35</v>
      </c>
      <c r="B47" s="169" t="s">
        <v>755</v>
      </c>
      <c r="C47" s="166" t="s">
        <v>840</v>
      </c>
      <c r="D47" s="166" t="s">
        <v>841</v>
      </c>
      <c r="E47" s="166" t="s">
        <v>842</v>
      </c>
      <c r="F47" s="166" t="s">
        <v>835</v>
      </c>
      <c r="G47" s="224" t="s">
        <v>1201</v>
      </c>
      <c r="H47" s="166" t="s">
        <v>910</v>
      </c>
      <c r="I47" s="166" t="s">
        <v>187</v>
      </c>
      <c r="K47" s="166">
        <v>150</v>
      </c>
      <c r="L47" s="161">
        <v>8</v>
      </c>
      <c r="M47" s="166">
        <v>1</v>
      </c>
      <c r="N47" s="166"/>
      <c r="O47" s="166"/>
      <c r="P47" s="166"/>
      <c r="Q47" s="166"/>
      <c r="R47" s="166"/>
      <c r="S47" s="166"/>
      <c r="T47" s="166">
        <v>1</v>
      </c>
      <c r="U47" s="166"/>
      <c r="V47" s="166"/>
      <c r="W47" s="166">
        <v>1</v>
      </c>
      <c r="X47" s="166"/>
      <c r="Y47" s="166"/>
      <c r="Z47" s="167">
        <v>1</v>
      </c>
      <c r="AA47" s="168">
        <f t="shared" si="0"/>
        <v>4</v>
      </c>
      <c r="AB47" s="160"/>
    </row>
    <row r="48" spans="1:28" ht="65" customHeight="1" x14ac:dyDescent="0.3">
      <c r="A48" s="339"/>
      <c r="B48" s="173" t="s">
        <v>762</v>
      </c>
      <c r="C48" s="166" t="s">
        <v>840</v>
      </c>
      <c r="D48" s="166" t="s">
        <v>841</v>
      </c>
      <c r="E48" s="166" t="s">
        <v>842</v>
      </c>
      <c r="F48" s="166" t="s">
        <v>835</v>
      </c>
      <c r="G48" s="224" t="s">
        <v>911</v>
      </c>
      <c r="I48" s="166" t="s">
        <v>187</v>
      </c>
      <c r="M48" s="166"/>
      <c r="N48" s="166"/>
      <c r="O48" s="166"/>
      <c r="P48" s="166"/>
      <c r="Q48" s="166"/>
      <c r="R48" s="166"/>
      <c r="S48" s="166"/>
      <c r="T48" s="166"/>
      <c r="U48" s="166"/>
      <c r="V48" s="166"/>
      <c r="W48" s="166"/>
      <c r="X48" s="166"/>
      <c r="Y48" s="166"/>
      <c r="Z48" s="167"/>
      <c r="AA48" s="168">
        <f t="shared" si="0"/>
        <v>0</v>
      </c>
      <c r="AB48" s="160"/>
    </row>
    <row r="49" spans="1:28" ht="65" customHeight="1" x14ac:dyDescent="0.3">
      <c r="A49" s="342" t="s">
        <v>769</v>
      </c>
      <c r="B49" s="173" t="s">
        <v>770</v>
      </c>
      <c r="C49" s="166" t="s">
        <v>840</v>
      </c>
      <c r="D49" s="166" t="s">
        <v>840</v>
      </c>
      <c r="E49" s="166" t="s">
        <v>840</v>
      </c>
      <c r="F49" s="166" t="s">
        <v>840</v>
      </c>
      <c r="G49" s="224" t="s">
        <v>912</v>
      </c>
      <c r="I49" s="166" t="s">
        <v>187</v>
      </c>
      <c r="M49" s="166"/>
      <c r="N49" s="166"/>
      <c r="O49" s="166"/>
      <c r="P49" s="166"/>
      <c r="Q49" s="166"/>
      <c r="R49" s="166"/>
      <c r="S49" s="166"/>
      <c r="T49" s="166"/>
      <c r="U49" s="166"/>
      <c r="V49" s="166"/>
      <c r="W49" s="166"/>
      <c r="X49" s="166"/>
      <c r="Y49" s="166"/>
      <c r="Z49" s="167"/>
      <c r="AA49" s="168">
        <f t="shared" si="0"/>
        <v>0</v>
      </c>
      <c r="AB49" s="160"/>
    </row>
    <row r="50" spans="1:28" ht="65" customHeight="1" x14ac:dyDescent="0.3">
      <c r="A50" s="339">
        <v>37</v>
      </c>
      <c r="B50" s="169" t="s">
        <v>774</v>
      </c>
      <c r="C50" s="166" t="s">
        <v>840</v>
      </c>
      <c r="D50" s="166" t="s">
        <v>841</v>
      </c>
      <c r="E50" s="166" t="s">
        <v>842</v>
      </c>
      <c r="F50" s="166" t="s">
        <v>835</v>
      </c>
      <c r="G50" s="224" t="s">
        <v>922</v>
      </c>
      <c r="I50" s="166" t="s">
        <v>844</v>
      </c>
      <c r="K50" s="166">
        <v>140</v>
      </c>
      <c r="M50" s="166"/>
      <c r="N50" s="166"/>
      <c r="O50" s="166"/>
      <c r="P50" s="166"/>
      <c r="Q50" s="166"/>
      <c r="R50" s="166"/>
      <c r="S50" s="166"/>
      <c r="T50" s="166"/>
      <c r="U50" s="166"/>
      <c r="V50" s="166"/>
      <c r="W50" s="166"/>
      <c r="X50" s="166"/>
      <c r="Y50" s="166"/>
      <c r="Z50" s="167"/>
      <c r="AA50" s="168">
        <f t="shared" si="0"/>
        <v>0</v>
      </c>
      <c r="AB50" s="160"/>
    </row>
    <row r="51" spans="1:28" ht="65" customHeight="1" x14ac:dyDescent="0.3">
      <c r="A51" s="340"/>
      <c r="B51" s="169" t="s">
        <v>779</v>
      </c>
      <c r="G51" s="224" t="s">
        <v>913</v>
      </c>
      <c r="I51" s="166" t="s">
        <v>187</v>
      </c>
      <c r="M51" s="166"/>
      <c r="N51" s="166"/>
      <c r="O51" s="166"/>
      <c r="P51" s="166"/>
      <c r="Q51" s="166"/>
      <c r="R51" s="166"/>
      <c r="S51" s="166"/>
      <c r="T51" s="166"/>
      <c r="U51" s="166"/>
      <c r="V51" s="166"/>
      <c r="W51" s="166"/>
      <c r="X51" s="166"/>
      <c r="Y51" s="166"/>
      <c r="Z51" s="167"/>
      <c r="AA51" s="168">
        <f t="shared" si="0"/>
        <v>0</v>
      </c>
      <c r="AB51" s="160"/>
    </row>
    <row r="52" spans="1:28" ht="65" customHeight="1" x14ac:dyDescent="0.3">
      <c r="A52" s="343"/>
      <c r="B52" s="170" t="s">
        <v>780</v>
      </c>
      <c r="C52" s="166" t="s">
        <v>842</v>
      </c>
      <c r="D52" s="166" t="s">
        <v>835</v>
      </c>
      <c r="G52" s="224" t="s">
        <v>914</v>
      </c>
      <c r="I52" s="166" t="s">
        <v>187</v>
      </c>
      <c r="M52" s="166"/>
      <c r="N52" s="166"/>
      <c r="O52" s="166"/>
      <c r="P52" s="166"/>
      <c r="Q52" s="166"/>
      <c r="R52" s="166"/>
      <c r="S52" s="166"/>
      <c r="T52" s="166"/>
      <c r="U52" s="166"/>
      <c r="V52" s="166"/>
      <c r="W52" s="166"/>
      <c r="X52" s="166">
        <v>1</v>
      </c>
      <c r="Y52" s="166"/>
      <c r="Z52" s="167">
        <v>1</v>
      </c>
      <c r="AA52" s="168">
        <f t="shared" si="0"/>
        <v>2</v>
      </c>
      <c r="AB52" s="160"/>
    </row>
    <row r="53" spans="1:28" ht="65" customHeight="1" x14ac:dyDescent="0.3">
      <c r="A53" s="343"/>
      <c r="B53" s="170" t="s">
        <v>915</v>
      </c>
      <c r="G53" s="224" t="s">
        <v>916</v>
      </c>
      <c r="I53" s="166" t="s">
        <v>187</v>
      </c>
      <c r="M53" s="166"/>
      <c r="N53" s="166"/>
      <c r="O53" s="166"/>
      <c r="P53" s="166"/>
      <c r="Q53" s="166"/>
      <c r="R53" s="166"/>
      <c r="S53" s="166"/>
      <c r="T53" s="166"/>
      <c r="U53" s="166"/>
      <c r="V53" s="166"/>
      <c r="W53" s="166"/>
      <c r="X53" s="166"/>
      <c r="Y53" s="166"/>
      <c r="Z53" s="167">
        <v>1</v>
      </c>
      <c r="AA53" s="168">
        <f t="shared" si="0"/>
        <v>1</v>
      </c>
      <c r="AB53" s="160"/>
    </row>
    <row r="54" spans="1:28" ht="65" customHeight="1" x14ac:dyDescent="0.3">
      <c r="A54" s="343"/>
      <c r="B54" s="170" t="s">
        <v>785</v>
      </c>
      <c r="G54" s="224" t="s">
        <v>917</v>
      </c>
      <c r="I54" s="166" t="s">
        <v>187</v>
      </c>
      <c r="M54" s="166"/>
      <c r="N54" s="166"/>
      <c r="O54" s="166"/>
      <c r="P54" s="166"/>
      <c r="Q54" s="166"/>
      <c r="R54" s="166"/>
      <c r="S54" s="166"/>
      <c r="T54" s="166"/>
      <c r="U54" s="166"/>
      <c r="V54" s="166"/>
      <c r="W54" s="166"/>
      <c r="X54" s="166"/>
      <c r="Y54" s="166"/>
      <c r="Z54" s="167">
        <v>1</v>
      </c>
      <c r="AA54" s="168">
        <f t="shared" si="0"/>
        <v>1</v>
      </c>
      <c r="AB54" s="160"/>
    </row>
    <row r="55" spans="1:28" ht="65" customHeight="1" x14ac:dyDescent="0.3">
      <c r="A55" s="339"/>
      <c r="B55" s="170" t="s">
        <v>787</v>
      </c>
      <c r="G55" s="224" t="s">
        <v>918</v>
      </c>
      <c r="I55" s="166" t="s">
        <v>187</v>
      </c>
      <c r="Z55" s="174">
        <v>1</v>
      </c>
      <c r="AA55" s="168">
        <f t="shared" si="0"/>
        <v>1</v>
      </c>
      <c r="AB55" s="160"/>
    </row>
    <row r="56" spans="1:28" ht="65" customHeight="1" thickBot="1" x14ac:dyDescent="0.35">
      <c r="A56" s="344">
        <v>38</v>
      </c>
      <c r="B56" s="175" t="s">
        <v>789</v>
      </c>
      <c r="C56" s="337"/>
      <c r="D56" s="337"/>
      <c r="E56" s="337"/>
      <c r="F56" s="337"/>
      <c r="G56" s="224" t="s">
        <v>1023</v>
      </c>
      <c r="H56" s="337"/>
      <c r="I56" s="166" t="s">
        <v>844</v>
      </c>
      <c r="J56" s="337"/>
      <c r="K56" s="337"/>
      <c r="L56" s="176"/>
      <c r="M56" s="176"/>
      <c r="N56" s="176"/>
      <c r="O56" s="176"/>
      <c r="P56" s="176"/>
      <c r="Q56" s="176"/>
      <c r="R56" s="176"/>
      <c r="S56" s="176"/>
      <c r="T56" s="176"/>
      <c r="U56" s="176"/>
      <c r="V56" s="176"/>
      <c r="W56" s="176"/>
      <c r="X56" s="176"/>
      <c r="Y56" s="176"/>
      <c r="Z56" s="176"/>
      <c r="AA56" s="177"/>
      <c r="AB56" s="160"/>
    </row>
    <row r="57" spans="1:28" x14ac:dyDescent="0.3">
      <c r="A57" s="345"/>
      <c r="B57" s="178"/>
      <c r="C57" s="180"/>
      <c r="D57" s="180"/>
      <c r="E57" s="180"/>
      <c r="F57" s="180"/>
      <c r="G57" s="230"/>
      <c r="H57" s="180"/>
      <c r="I57" s="180"/>
      <c r="J57" s="180"/>
      <c r="K57" s="180"/>
      <c r="L57" s="179"/>
      <c r="M57" s="179"/>
      <c r="N57" s="179"/>
      <c r="O57" s="179"/>
      <c r="P57" s="179"/>
      <c r="Q57" s="179"/>
      <c r="R57" s="179"/>
      <c r="S57" s="179"/>
      <c r="T57" s="179"/>
      <c r="U57" s="179"/>
      <c r="V57" s="179"/>
      <c r="W57" s="179"/>
      <c r="X57" s="179"/>
      <c r="Y57" s="179"/>
      <c r="Z57" s="179"/>
      <c r="AA57" s="180"/>
    </row>
  </sheetData>
  <autoFilter ref="A1:AB56" xr:uid="{2E929D6F-2B02-41B8-B807-4BD1DB05466B}">
    <filterColumn colId="2" showButton="0"/>
    <filterColumn colId="3" showButton="0"/>
    <filterColumn colId="4" showButton="0"/>
    <filterColumn colId="5" showButton="0"/>
  </autoFilter>
  <mergeCells count="27">
    <mergeCell ref="AA5:AA6"/>
    <mergeCell ref="C6:F6"/>
    <mergeCell ref="C7:F7"/>
    <mergeCell ref="X2:X7"/>
    <mergeCell ref="Y2:Y7"/>
    <mergeCell ref="Z2:Z7"/>
    <mergeCell ref="C3:F3"/>
    <mergeCell ref="I3:I7"/>
    <mergeCell ref="C4:F4"/>
    <mergeCell ref="C5:F5"/>
    <mergeCell ref="R2:R7"/>
    <mergeCell ref="S2:S7"/>
    <mergeCell ref="T2:T7"/>
    <mergeCell ref="U2:U7"/>
    <mergeCell ref="V2:V7"/>
    <mergeCell ref="W2:W7"/>
    <mergeCell ref="Q2:Q7"/>
    <mergeCell ref="C1:G1"/>
    <mergeCell ref="B2:B7"/>
    <mergeCell ref="K2:K7"/>
    <mergeCell ref="H2:H7"/>
    <mergeCell ref="L2:L7"/>
    <mergeCell ref="J2:J7"/>
    <mergeCell ref="M2:M7"/>
    <mergeCell ref="N2:N7"/>
    <mergeCell ref="O2:O7"/>
    <mergeCell ref="P2:P7"/>
  </mergeCells>
  <phoneticPr fontId="15" type="noConversion"/>
  <dataValidations count="1">
    <dataValidation type="list" allowBlank="1" showInputMessage="1" showErrorMessage="1" sqref="C8:F1048576 AB1:XFD1048576 K2:K7 L1:L7 C1:J7 G57:G1048576 H56:H1048576 J56:L1048576 I57:I1048576" xr:uid="{A22F653F-C6E4-4487-9D95-D1F6012D5F0F}">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6AEF3-1702-424D-90EE-650D44F106D6}">
  <dimension ref="A1:BM112"/>
  <sheetViews>
    <sheetView topLeftCell="A12" workbookViewId="0">
      <selection activeCell="B16" sqref="B16"/>
    </sheetView>
  </sheetViews>
  <sheetFormatPr baseColWidth="10" defaultColWidth="9.36328125" defaultRowHeight="15.5" outlineLevelRow="1" x14ac:dyDescent="0.35"/>
  <cols>
    <col min="1" max="1" width="6" style="334" customWidth="1"/>
    <col min="2" max="2" width="77.36328125" style="128" customWidth="1"/>
    <col min="3" max="3" width="42.90625" style="326" customWidth="1"/>
    <col min="4" max="4" width="47.08984375" style="328" customWidth="1"/>
    <col min="5" max="5" width="44" style="327" customWidth="1"/>
    <col min="6" max="6" width="24.453125" style="328" customWidth="1"/>
    <col min="7" max="30" width="4.453125" style="130" hidden="1" customWidth="1"/>
    <col min="31" max="53" width="4.453125" style="130" customWidth="1"/>
    <col min="54" max="54" width="6.453125" style="130" customWidth="1"/>
    <col min="55" max="55" width="9.36328125" style="130"/>
    <col min="56" max="56" width="15.453125" style="130" customWidth="1"/>
    <col min="57" max="59" width="13.08984375" style="131" customWidth="1"/>
    <col min="60" max="16384" width="9.36328125" style="130"/>
  </cols>
  <sheetData>
    <row r="1" spans="1:65" s="257" customFormat="1" ht="48" customHeight="1" x14ac:dyDescent="0.35">
      <c r="A1" s="256"/>
      <c r="B1" s="417" t="s">
        <v>1166</v>
      </c>
      <c r="C1" s="417" t="s">
        <v>1167</v>
      </c>
      <c r="D1" s="418" t="s">
        <v>1168</v>
      </c>
      <c r="E1" s="417" t="s">
        <v>1169</v>
      </c>
      <c r="F1" s="420" t="s">
        <v>1170</v>
      </c>
      <c r="G1" s="422">
        <v>2018</v>
      </c>
      <c r="H1" s="422"/>
      <c r="I1" s="422"/>
      <c r="J1" s="422"/>
      <c r="K1" s="422"/>
      <c r="L1" s="422"/>
      <c r="M1" s="422"/>
      <c r="N1" s="422"/>
      <c r="O1" s="422"/>
      <c r="P1" s="422"/>
      <c r="Q1" s="422"/>
      <c r="R1" s="422"/>
      <c r="S1" s="422">
        <v>2019</v>
      </c>
      <c r="T1" s="422"/>
      <c r="U1" s="422"/>
      <c r="V1" s="422"/>
      <c r="W1" s="422"/>
      <c r="X1" s="422"/>
      <c r="Y1" s="422"/>
      <c r="Z1" s="422"/>
      <c r="AA1" s="422"/>
      <c r="AB1" s="422"/>
      <c r="AC1" s="422"/>
      <c r="AD1" s="422"/>
      <c r="AE1" s="422">
        <v>2020</v>
      </c>
      <c r="AF1" s="422"/>
      <c r="AG1" s="422"/>
      <c r="AH1" s="422"/>
      <c r="AI1" s="422"/>
      <c r="AJ1" s="422"/>
      <c r="AK1" s="422"/>
      <c r="AL1" s="422"/>
      <c r="AM1" s="422"/>
      <c r="AN1" s="422"/>
      <c r="AO1" s="422"/>
      <c r="AP1" s="422"/>
      <c r="AQ1" s="422">
        <v>2021</v>
      </c>
      <c r="AR1" s="422"/>
      <c r="AS1" s="422"/>
      <c r="AT1" s="422"/>
      <c r="AU1" s="422"/>
      <c r="AV1" s="422"/>
      <c r="AW1" s="422"/>
      <c r="AX1" s="422"/>
      <c r="AY1" s="422"/>
      <c r="AZ1" s="422"/>
      <c r="BA1" s="422"/>
      <c r="BB1" s="423"/>
    </row>
    <row r="2" spans="1:65" s="257" customFormat="1" ht="60.65" customHeight="1" x14ac:dyDescent="0.35">
      <c r="A2" s="256"/>
      <c r="B2" s="417"/>
      <c r="C2" s="417"/>
      <c r="D2" s="419"/>
      <c r="E2" s="417"/>
      <c r="F2" s="421"/>
      <c r="G2" s="258">
        <v>1</v>
      </c>
      <c r="H2" s="258">
        <v>2</v>
      </c>
      <c r="I2" s="258">
        <v>3</v>
      </c>
      <c r="J2" s="258">
        <v>4</v>
      </c>
      <c r="K2" s="258">
        <v>5</v>
      </c>
      <c r="L2" s="258">
        <v>6</v>
      </c>
      <c r="M2" s="258">
        <v>7</v>
      </c>
      <c r="N2" s="258">
        <v>8</v>
      </c>
      <c r="O2" s="258">
        <v>9</v>
      </c>
      <c r="P2" s="258">
        <v>10</v>
      </c>
      <c r="Q2" s="258">
        <v>11</v>
      </c>
      <c r="R2" s="258">
        <v>12</v>
      </c>
      <c r="S2" s="258">
        <v>1</v>
      </c>
      <c r="T2" s="258">
        <v>2</v>
      </c>
      <c r="U2" s="258">
        <v>3</v>
      </c>
      <c r="V2" s="258">
        <v>4</v>
      </c>
      <c r="W2" s="258">
        <v>5</v>
      </c>
      <c r="X2" s="258">
        <v>6</v>
      </c>
      <c r="Y2" s="258">
        <v>7</v>
      </c>
      <c r="Z2" s="258">
        <v>8</v>
      </c>
      <c r="AA2" s="258">
        <v>9</v>
      </c>
      <c r="AB2" s="258">
        <v>10</v>
      </c>
      <c r="AC2" s="258">
        <v>11</v>
      </c>
      <c r="AD2" s="258">
        <v>12</v>
      </c>
      <c r="AE2" s="258">
        <v>1</v>
      </c>
      <c r="AF2" s="258">
        <v>2</v>
      </c>
      <c r="AG2" s="258">
        <v>3</v>
      </c>
      <c r="AH2" s="258">
        <v>4</v>
      </c>
      <c r="AI2" s="258">
        <v>5</v>
      </c>
      <c r="AJ2" s="258">
        <v>6</v>
      </c>
      <c r="AK2" s="258">
        <v>7</v>
      </c>
      <c r="AL2" s="258">
        <v>8</v>
      </c>
      <c r="AM2" s="258">
        <v>9</v>
      </c>
      <c r="AN2" s="258">
        <v>10</v>
      </c>
      <c r="AO2" s="258">
        <v>11</v>
      </c>
      <c r="AP2" s="258">
        <v>12</v>
      </c>
      <c r="AQ2" s="258">
        <v>1</v>
      </c>
      <c r="AR2" s="258">
        <v>2</v>
      </c>
      <c r="AS2" s="258">
        <v>3</v>
      </c>
      <c r="AT2" s="258">
        <v>4</v>
      </c>
      <c r="AU2" s="258">
        <v>5</v>
      </c>
      <c r="AV2" s="258">
        <v>6</v>
      </c>
      <c r="AW2" s="258">
        <v>7</v>
      </c>
      <c r="AX2" s="258">
        <v>8</v>
      </c>
      <c r="AY2" s="258">
        <v>9</v>
      </c>
      <c r="AZ2" s="258">
        <v>10</v>
      </c>
      <c r="BA2" s="258">
        <v>11</v>
      </c>
      <c r="BB2" s="259">
        <v>12</v>
      </c>
    </row>
    <row r="3" spans="1:65" ht="59.4" customHeight="1" outlineLevel="1" thickBot="1" x14ac:dyDescent="0.4">
      <c r="A3" s="329">
        <v>1</v>
      </c>
      <c r="B3" s="335" t="s">
        <v>581</v>
      </c>
      <c r="C3" s="260" t="s">
        <v>583</v>
      </c>
      <c r="D3" s="261" t="s">
        <v>582</v>
      </c>
      <c r="E3" s="262" t="s">
        <v>584</v>
      </c>
      <c r="F3" s="263" t="s">
        <v>591</v>
      </c>
      <c r="G3" s="132"/>
      <c r="H3" s="133"/>
      <c r="I3" s="133"/>
      <c r="J3" s="133"/>
      <c r="K3" s="133"/>
      <c r="L3" s="133"/>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264"/>
      <c r="BE3" s="130"/>
      <c r="BF3" s="130"/>
      <c r="BG3" s="130"/>
    </row>
    <row r="4" spans="1:65" ht="59.4" customHeight="1" outlineLevel="1" x14ac:dyDescent="0.35">
      <c r="A4" s="329" t="s">
        <v>585</v>
      </c>
      <c r="B4" s="335" t="s">
        <v>586</v>
      </c>
      <c r="C4" s="260" t="s">
        <v>588</v>
      </c>
      <c r="D4" s="261" t="s">
        <v>587</v>
      </c>
      <c r="E4" s="262" t="s">
        <v>589</v>
      </c>
      <c r="F4" s="263" t="s">
        <v>591</v>
      </c>
      <c r="G4" s="135"/>
      <c r="H4" s="207"/>
      <c r="I4" s="207"/>
      <c r="J4" s="207"/>
      <c r="K4" s="207"/>
      <c r="L4" s="207"/>
      <c r="M4" s="207"/>
      <c r="N4" s="207"/>
      <c r="O4" s="207"/>
      <c r="P4" s="207"/>
      <c r="Q4" s="207"/>
      <c r="R4" s="207"/>
      <c r="S4" s="133"/>
      <c r="T4" s="133"/>
      <c r="U4" s="133"/>
      <c r="V4" s="133"/>
      <c r="W4" s="133"/>
      <c r="X4" s="133"/>
      <c r="Y4" s="133"/>
      <c r="Z4" s="133"/>
      <c r="AA4" s="133"/>
      <c r="AB4" s="134"/>
      <c r="AC4" s="134"/>
      <c r="AD4" s="134"/>
      <c r="AE4" s="134"/>
      <c r="AF4" s="134"/>
      <c r="AG4" s="133"/>
      <c r="AH4" s="133"/>
      <c r="AI4" s="133"/>
      <c r="AJ4" s="134"/>
      <c r="AK4" s="134"/>
      <c r="AL4" s="134"/>
      <c r="AM4" s="134"/>
      <c r="AN4" s="134"/>
      <c r="AO4" s="134"/>
      <c r="AP4" s="134"/>
      <c r="AQ4" s="134"/>
      <c r="AR4" s="134"/>
      <c r="AS4" s="134"/>
      <c r="AT4" s="134"/>
      <c r="AU4" s="134"/>
      <c r="AV4" s="134"/>
      <c r="AW4" s="134"/>
      <c r="AX4" s="134"/>
      <c r="AY4" s="134"/>
      <c r="AZ4" s="134"/>
      <c r="BA4" s="134"/>
      <c r="BB4" s="264"/>
      <c r="BD4" s="424" t="s">
        <v>1171</v>
      </c>
      <c r="BE4" s="425"/>
      <c r="BF4" s="425"/>
      <c r="BG4" s="426"/>
    </row>
    <row r="5" spans="1:65" ht="59.4" customHeight="1" outlineLevel="1" thickBot="1" x14ac:dyDescent="0.4">
      <c r="A5" s="329"/>
      <c r="B5" s="335" t="s">
        <v>590</v>
      </c>
      <c r="C5" s="260" t="s">
        <v>1172</v>
      </c>
      <c r="D5" s="261"/>
      <c r="E5" s="262" t="s">
        <v>592</v>
      </c>
      <c r="F5" s="263" t="s">
        <v>591</v>
      </c>
      <c r="G5" s="135"/>
      <c r="H5" s="135"/>
      <c r="I5" s="135"/>
      <c r="J5" s="135"/>
      <c r="K5" s="135"/>
      <c r="L5" s="135"/>
      <c r="M5" s="135"/>
      <c r="N5" s="135"/>
      <c r="O5" s="135"/>
      <c r="P5" s="135"/>
      <c r="Q5" s="135"/>
      <c r="R5" s="135"/>
      <c r="S5" s="135"/>
      <c r="T5" s="135"/>
      <c r="U5" s="135"/>
      <c r="V5" s="135"/>
      <c r="W5" s="135"/>
      <c r="X5" s="135"/>
      <c r="Y5" s="132"/>
      <c r="Z5" s="132"/>
      <c r="AA5" s="132"/>
      <c r="AB5" s="132"/>
      <c r="AC5" s="132"/>
      <c r="AD5" s="132"/>
      <c r="AE5" s="132"/>
      <c r="AF5" s="132"/>
      <c r="AG5" s="132"/>
      <c r="AH5" s="132"/>
      <c r="AI5" s="132"/>
      <c r="AJ5" s="134"/>
      <c r="AK5" s="134"/>
      <c r="AL5" s="134"/>
      <c r="AM5" s="134"/>
      <c r="AN5" s="134"/>
      <c r="AO5" s="134"/>
      <c r="AP5" s="134"/>
      <c r="AQ5" s="136"/>
      <c r="AR5" s="136"/>
      <c r="AS5" s="136"/>
      <c r="AT5" s="136"/>
      <c r="AU5" s="136"/>
      <c r="AV5" s="136"/>
      <c r="AW5" s="136"/>
      <c r="AX5" s="136"/>
      <c r="AY5" s="136"/>
      <c r="AZ5" s="136"/>
      <c r="BA5" s="136"/>
      <c r="BB5" s="265"/>
      <c r="BD5" s="266" t="s">
        <v>579</v>
      </c>
      <c r="BE5" s="267" t="s">
        <v>578</v>
      </c>
      <c r="BF5" s="268" t="s">
        <v>580</v>
      </c>
      <c r="BG5" s="269" t="s">
        <v>622</v>
      </c>
      <c r="BH5" s="3"/>
      <c r="BI5" s="3"/>
      <c r="BJ5" s="3"/>
      <c r="BK5" s="3"/>
      <c r="BL5" s="3"/>
      <c r="BM5" s="3"/>
    </row>
    <row r="6" spans="1:65" ht="59.4" customHeight="1" outlineLevel="1" x14ac:dyDescent="0.35">
      <c r="A6" s="329"/>
      <c r="B6" s="335" t="s">
        <v>593</v>
      </c>
      <c r="C6" s="260" t="s">
        <v>595</v>
      </c>
      <c r="D6" s="261" t="s">
        <v>594</v>
      </c>
      <c r="E6" s="262" t="s">
        <v>596</v>
      </c>
      <c r="F6" s="263" t="s">
        <v>591</v>
      </c>
      <c r="G6" s="135"/>
      <c r="H6" s="135"/>
      <c r="I6" s="135"/>
      <c r="J6" s="135"/>
      <c r="K6" s="135"/>
      <c r="L6" s="135"/>
      <c r="M6" s="135"/>
      <c r="N6" s="135"/>
      <c r="O6" s="135"/>
      <c r="P6" s="135"/>
      <c r="Q6" s="135"/>
      <c r="R6" s="135"/>
      <c r="S6" s="135"/>
      <c r="T6" s="135"/>
      <c r="U6" s="135"/>
      <c r="V6" s="135"/>
      <c r="W6" s="135"/>
      <c r="X6" s="135"/>
      <c r="Y6" s="132"/>
      <c r="Z6" s="132"/>
      <c r="AA6" s="132"/>
      <c r="AB6" s="132"/>
      <c r="AC6" s="133"/>
      <c r="AD6" s="133"/>
      <c r="AE6" s="133"/>
      <c r="AF6" s="133"/>
      <c r="AG6" s="133"/>
      <c r="AH6" s="133"/>
      <c r="AI6" s="133"/>
      <c r="AJ6" s="133"/>
      <c r="AK6" s="133"/>
      <c r="AL6" s="133"/>
      <c r="AM6" s="133"/>
      <c r="AN6" s="133"/>
      <c r="AO6" s="207"/>
      <c r="AP6" s="207"/>
      <c r="AQ6" s="135"/>
      <c r="AR6" s="135"/>
      <c r="AS6" s="135"/>
      <c r="AT6" s="135"/>
      <c r="AU6" s="135"/>
      <c r="AV6" s="135"/>
      <c r="AW6" s="135"/>
      <c r="AX6" s="135"/>
      <c r="AY6" s="135"/>
      <c r="AZ6" s="135"/>
      <c r="BA6" s="135"/>
      <c r="BB6" s="270"/>
      <c r="BE6" s="130"/>
      <c r="BF6" s="130"/>
      <c r="BG6" s="130"/>
    </row>
    <row r="7" spans="1:65" ht="59.4" customHeight="1" outlineLevel="1" x14ac:dyDescent="0.35">
      <c r="A7" s="329">
        <v>2</v>
      </c>
      <c r="B7" s="151" t="s">
        <v>597</v>
      </c>
      <c r="C7" s="260" t="s">
        <v>599</v>
      </c>
      <c r="D7" s="271" t="s">
        <v>598</v>
      </c>
      <c r="E7" s="272" t="s">
        <v>600</v>
      </c>
      <c r="F7" s="273" t="s">
        <v>1173</v>
      </c>
      <c r="G7" s="133"/>
      <c r="H7" s="133"/>
      <c r="I7" s="133"/>
      <c r="J7" s="133"/>
      <c r="K7" s="133"/>
      <c r="L7" s="133"/>
      <c r="M7" s="427" t="s">
        <v>601</v>
      </c>
      <c r="N7" s="427"/>
      <c r="O7" s="427"/>
      <c r="P7" s="427"/>
      <c r="Q7" s="427"/>
      <c r="R7" s="427"/>
      <c r="S7" s="427"/>
      <c r="T7" s="427"/>
      <c r="U7" s="427"/>
      <c r="V7" s="427"/>
      <c r="W7" s="427"/>
      <c r="X7" s="427"/>
      <c r="Y7" s="427"/>
      <c r="Z7" s="427"/>
      <c r="AA7" s="428" t="s">
        <v>602</v>
      </c>
      <c r="AB7" s="428"/>
      <c r="AC7" s="428"/>
      <c r="AD7" s="428"/>
      <c r="AE7" s="133"/>
      <c r="AF7" s="133"/>
      <c r="AG7" s="133"/>
      <c r="AH7" s="133"/>
      <c r="AI7" s="133"/>
      <c r="AJ7" s="133"/>
      <c r="AK7" s="133"/>
      <c r="AL7" s="134"/>
      <c r="AM7" s="134"/>
      <c r="AN7" s="134"/>
      <c r="AO7" s="134"/>
      <c r="AP7" s="134"/>
      <c r="AQ7" s="134"/>
      <c r="AR7" s="134"/>
      <c r="AS7" s="134"/>
      <c r="AT7" s="134"/>
      <c r="AU7" s="134"/>
      <c r="AV7" s="134"/>
      <c r="AW7" s="134"/>
      <c r="AX7" s="134"/>
      <c r="AY7" s="134"/>
      <c r="AZ7" s="134"/>
      <c r="BA7" s="134"/>
      <c r="BB7" s="264"/>
      <c r="BE7" s="130"/>
      <c r="BF7" s="130"/>
    </row>
    <row r="8" spans="1:65" ht="59.4" customHeight="1" outlineLevel="1" x14ac:dyDescent="0.35">
      <c r="A8" s="329">
        <v>3</v>
      </c>
      <c r="B8" s="151" t="s">
        <v>603</v>
      </c>
      <c r="C8" s="260" t="s">
        <v>606</v>
      </c>
      <c r="D8" s="271" t="s">
        <v>604</v>
      </c>
      <c r="E8" s="260" t="s">
        <v>600</v>
      </c>
      <c r="F8" s="274" t="s">
        <v>605</v>
      </c>
      <c r="G8" s="429" t="s">
        <v>607</v>
      </c>
      <c r="H8" s="429"/>
      <c r="I8" s="429"/>
      <c r="J8" s="429"/>
      <c r="K8" s="429"/>
      <c r="L8" s="429"/>
      <c r="M8" s="429"/>
      <c r="N8" s="429"/>
      <c r="O8" s="429"/>
      <c r="P8" s="429"/>
      <c r="Q8" s="430" t="s">
        <v>608</v>
      </c>
      <c r="R8" s="430"/>
      <c r="S8" s="430"/>
      <c r="T8" s="430"/>
      <c r="U8" s="430"/>
      <c r="V8" s="137"/>
      <c r="W8" s="137"/>
      <c r="X8" s="137"/>
      <c r="Y8" s="137"/>
      <c r="Z8" s="137"/>
      <c r="AA8" s="137"/>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275"/>
    </row>
    <row r="9" spans="1:65" ht="59.4" customHeight="1" x14ac:dyDescent="0.35">
      <c r="A9" s="329">
        <v>4</v>
      </c>
      <c r="B9" s="336" t="s">
        <v>609</v>
      </c>
      <c r="C9" s="276" t="s">
        <v>1174</v>
      </c>
      <c r="D9" s="277" t="s">
        <v>610</v>
      </c>
      <c r="E9" s="276" t="s">
        <v>592</v>
      </c>
      <c r="F9" s="263" t="s">
        <v>591</v>
      </c>
      <c r="G9" s="138"/>
      <c r="H9" s="138"/>
      <c r="I9" s="138"/>
      <c r="J9" s="138"/>
      <c r="K9" s="138"/>
      <c r="L9" s="138"/>
      <c r="M9" s="138"/>
      <c r="N9" s="138"/>
      <c r="O9" s="138"/>
      <c r="P9" s="138"/>
      <c r="Q9" s="138"/>
      <c r="R9" s="138"/>
      <c r="S9" s="139"/>
      <c r="T9" s="139"/>
      <c r="U9" s="139"/>
      <c r="V9" s="139"/>
      <c r="W9" s="139"/>
      <c r="X9" s="139"/>
      <c r="Y9" s="139"/>
      <c r="Z9" s="139"/>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row>
    <row r="10" spans="1:65" ht="59.4" customHeight="1" outlineLevel="1" x14ac:dyDescent="0.35">
      <c r="A10" s="329">
        <v>5</v>
      </c>
      <c r="B10" s="141" t="s">
        <v>611</v>
      </c>
      <c r="C10" s="279" t="s">
        <v>613</v>
      </c>
      <c r="D10" s="280" t="s">
        <v>1175</v>
      </c>
      <c r="E10" s="260" t="s">
        <v>614</v>
      </c>
      <c r="F10" s="274" t="s">
        <v>612</v>
      </c>
      <c r="G10" s="431" t="s">
        <v>615</v>
      </c>
      <c r="H10" s="431"/>
      <c r="I10" s="431"/>
      <c r="J10" s="431"/>
      <c r="K10" s="431"/>
      <c r="L10" s="431"/>
      <c r="M10" s="431"/>
      <c r="N10" s="431"/>
      <c r="O10" s="431"/>
      <c r="P10" s="431"/>
      <c r="Q10" s="431"/>
      <c r="R10" s="432" t="s">
        <v>616</v>
      </c>
      <c r="S10" s="432"/>
      <c r="T10" s="432"/>
      <c r="U10" s="432"/>
      <c r="V10" s="432"/>
      <c r="W10" s="432"/>
      <c r="X10" s="432"/>
      <c r="Y10" s="432"/>
      <c r="Z10" s="432"/>
      <c r="AA10" s="432"/>
      <c r="AB10" s="432"/>
      <c r="AC10" s="432"/>
      <c r="AD10" s="11"/>
      <c r="AE10" s="142"/>
      <c r="AF10" s="142"/>
      <c r="AG10" s="142"/>
      <c r="AH10" s="142"/>
      <c r="AI10" s="142"/>
      <c r="AJ10" s="142"/>
      <c r="AK10" s="142"/>
      <c r="AL10" s="142"/>
      <c r="AM10" s="142"/>
      <c r="AN10" s="142"/>
      <c r="AO10" s="142"/>
      <c r="AP10" s="133"/>
      <c r="AQ10" s="142"/>
      <c r="AR10" s="142"/>
      <c r="AS10" s="142"/>
      <c r="AT10" s="142"/>
      <c r="AU10" s="142"/>
      <c r="AV10" s="142"/>
      <c r="AW10" s="142"/>
      <c r="AX10" s="142"/>
      <c r="AY10" s="142"/>
      <c r="AZ10" s="142"/>
      <c r="BA10" s="142"/>
      <c r="BB10" s="281"/>
    </row>
    <row r="11" spans="1:65" ht="59.4" customHeight="1" x14ac:dyDescent="0.35">
      <c r="A11" s="329">
        <v>6</v>
      </c>
      <c r="B11" s="141" t="s">
        <v>617</v>
      </c>
      <c r="C11" s="279" t="s">
        <v>619</v>
      </c>
      <c r="D11" s="280" t="s">
        <v>618</v>
      </c>
      <c r="E11" s="260" t="s">
        <v>620</v>
      </c>
      <c r="F11" s="274" t="s">
        <v>612</v>
      </c>
      <c r="G11" s="132"/>
      <c r="H11" s="132"/>
      <c r="I11" s="132"/>
      <c r="J11" s="433" t="s">
        <v>621</v>
      </c>
      <c r="K11" s="433"/>
      <c r="L11" s="433"/>
      <c r="M11" s="433"/>
      <c r="N11" s="433"/>
      <c r="O11" s="433"/>
      <c r="P11" s="433"/>
      <c r="Q11" s="433"/>
      <c r="R11" s="433"/>
      <c r="S11" s="433"/>
      <c r="T11" s="433"/>
      <c r="U11" s="433"/>
      <c r="V11" s="433"/>
      <c r="W11" s="433"/>
      <c r="X11" s="434" t="s">
        <v>622</v>
      </c>
      <c r="Y11" s="434"/>
      <c r="Z11" s="434"/>
      <c r="AA11" s="434"/>
      <c r="AB11" s="434"/>
      <c r="AC11" s="434"/>
      <c r="AD11" s="434"/>
      <c r="AE11" s="142"/>
      <c r="AF11" s="142"/>
      <c r="AG11" s="142"/>
      <c r="AH11" s="142"/>
      <c r="AI11" s="142"/>
      <c r="AJ11" s="143"/>
      <c r="AK11" s="438"/>
      <c r="AL11" s="438"/>
      <c r="AM11" s="438"/>
      <c r="AN11" s="438"/>
      <c r="AO11" s="438"/>
      <c r="AP11" s="438"/>
      <c r="AQ11" s="438"/>
      <c r="AR11" s="438"/>
      <c r="AS11" s="438"/>
      <c r="AT11" s="438"/>
      <c r="AU11" s="438"/>
      <c r="AV11" s="11"/>
      <c r="AW11" s="437"/>
      <c r="AX11" s="437"/>
      <c r="AY11" s="437"/>
      <c r="AZ11" s="437"/>
      <c r="BA11" s="437"/>
      <c r="BB11" s="439"/>
    </row>
    <row r="12" spans="1:65" ht="59.4" customHeight="1" outlineLevel="1" x14ac:dyDescent="0.35">
      <c r="A12" s="330">
        <v>7</v>
      </c>
      <c r="B12" s="141" t="s">
        <v>623</v>
      </c>
      <c r="C12" s="276" t="s">
        <v>625</v>
      </c>
      <c r="D12" s="280" t="s">
        <v>624</v>
      </c>
      <c r="E12" s="262"/>
      <c r="F12" s="282" t="s">
        <v>1176</v>
      </c>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283"/>
    </row>
    <row r="13" spans="1:65" ht="59.4" customHeight="1" outlineLevel="1" x14ac:dyDescent="0.35">
      <c r="A13" s="329">
        <v>9</v>
      </c>
      <c r="B13" s="141" t="s">
        <v>626</v>
      </c>
      <c r="C13" s="260" t="s">
        <v>627</v>
      </c>
      <c r="D13" s="280" t="s">
        <v>618</v>
      </c>
      <c r="E13" s="262" t="s">
        <v>628</v>
      </c>
      <c r="F13" s="273" t="s">
        <v>1</v>
      </c>
      <c r="G13" s="134"/>
      <c r="H13" s="134"/>
      <c r="I13" s="136"/>
      <c r="J13" s="136"/>
      <c r="K13" s="136"/>
      <c r="L13" s="136"/>
      <c r="M13" s="136"/>
      <c r="N13" s="134"/>
      <c r="O13" s="134"/>
      <c r="P13" s="134"/>
      <c r="Q13" s="134"/>
      <c r="R13" s="134"/>
      <c r="S13" s="134"/>
      <c r="T13" s="134"/>
      <c r="U13" s="134"/>
      <c r="V13" s="134"/>
      <c r="W13" s="134"/>
      <c r="X13" s="134"/>
      <c r="Y13" s="134"/>
      <c r="Z13" s="134"/>
      <c r="AA13" s="134"/>
      <c r="AB13" s="134"/>
      <c r="AC13" s="134"/>
      <c r="AD13" s="134"/>
      <c r="AE13" s="134"/>
      <c r="AF13" s="134"/>
      <c r="AG13" s="136"/>
      <c r="AH13" s="136"/>
      <c r="AI13" s="136"/>
      <c r="AJ13" s="136"/>
      <c r="AK13" s="136"/>
      <c r="AL13" s="134"/>
      <c r="AM13" s="134"/>
      <c r="AN13" s="134"/>
      <c r="AO13" s="134"/>
      <c r="AP13" s="134"/>
      <c r="AQ13" s="134"/>
      <c r="AR13" s="134"/>
      <c r="AS13" s="134"/>
      <c r="AT13" s="134"/>
      <c r="AU13" s="134"/>
      <c r="AV13" s="134"/>
      <c r="AW13" s="134"/>
      <c r="AX13" s="134"/>
      <c r="AY13" s="134"/>
      <c r="AZ13" s="134"/>
      <c r="BA13" s="134"/>
      <c r="BB13" s="264"/>
    </row>
    <row r="14" spans="1:65" ht="59.4" customHeight="1" x14ac:dyDescent="0.35">
      <c r="A14" s="329">
        <v>10</v>
      </c>
      <c r="B14" s="141" t="s">
        <v>629</v>
      </c>
      <c r="C14" s="279" t="s">
        <v>632</v>
      </c>
      <c r="D14" s="280" t="s">
        <v>630</v>
      </c>
      <c r="E14" s="284" t="s">
        <v>633</v>
      </c>
      <c r="F14" s="273" t="s">
        <v>631</v>
      </c>
      <c r="G14" s="133"/>
      <c r="H14" s="133"/>
      <c r="I14" s="133"/>
      <c r="J14" s="133"/>
      <c r="K14" s="133"/>
      <c r="L14" s="133"/>
      <c r="M14" s="133"/>
      <c r="N14" s="133"/>
      <c r="O14" s="133"/>
      <c r="P14" s="133"/>
      <c r="Q14" s="133"/>
      <c r="R14" s="133"/>
      <c r="S14" s="133"/>
      <c r="T14" s="133"/>
      <c r="U14" s="133"/>
      <c r="V14" s="134"/>
      <c r="W14" s="134"/>
      <c r="X14" s="134"/>
      <c r="Y14" s="134"/>
      <c r="Z14" s="134"/>
      <c r="AA14" s="134"/>
      <c r="AB14" s="134"/>
      <c r="AC14" s="134"/>
      <c r="AD14" s="134"/>
      <c r="AE14" s="134"/>
      <c r="AF14" s="134"/>
      <c r="AG14" s="134"/>
      <c r="AH14" s="134"/>
      <c r="AI14" s="134"/>
      <c r="AJ14" s="134"/>
      <c r="AK14" s="134"/>
      <c r="AL14" s="134"/>
      <c r="AM14" s="207"/>
      <c r="AN14" s="207"/>
      <c r="AO14" s="207"/>
      <c r="AP14" s="207"/>
      <c r="AQ14" s="207"/>
      <c r="AR14" s="207"/>
      <c r="AS14" s="207"/>
      <c r="AT14" s="207"/>
      <c r="AU14" s="207"/>
      <c r="AV14" s="207"/>
      <c r="AW14" s="207"/>
      <c r="AX14" s="207"/>
      <c r="AY14" s="207"/>
      <c r="AZ14" s="207"/>
      <c r="BA14" s="207"/>
      <c r="BB14" s="278"/>
    </row>
    <row r="15" spans="1:65" ht="59.4" customHeight="1" outlineLevel="1" x14ac:dyDescent="0.35">
      <c r="A15" s="329">
        <v>11</v>
      </c>
      <c r="B15" s="141" t="s">
        <v>634</v>
      </c>
      <c r="C15" s="279" t="s">
        <v>637</v>
      </c>
      <c r="D15" s="280" t="s">
        <v>635</v>
      </c>
      <c r="E15" s="284" t="s">
        <v>638</v>
      </c>
      <c r="F15" s="273" t="s">
        <v>636</v>
      </c>
      <c r="G15" s="133"/>
      <c r="H15" s="133"/>
      <c r="I15" s="132"/>
      <c r="J15" s="132"/>
      <c r="K15" s="132"/>
      <c r="L15" s="132"/>
      <c r="M15" s="132"/>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264"/>
    </row>
    <row r="16" spans="1:65" s="131" customFormat="1" ht="63.65" customHeight="1" outlineLevel="1" x14ac:dyDescent="0.35">
      <c r="A16" s="330">
        <v>12</v>
      </c>
      <c r="B16" s="141" t="s">
        <v>639</v>
      </c>
      <c r="C16" s="279" t="s">
        <v>640</v>
      </c>
      <c r="D16" s="280" t="s">
        <v>618</v>
      </c>
      <c r="E16" s="285" t="s">
        <v>641</v>
      </c>
      <c r="F16" s="273" t="s">
        <v>1206</v>
      </c>
      <c r="G16" s="438" t="s">
        <v>642</v>
      </c>
      <c r="H16" s="438"/>
      <c r="I16" s="438"/>
      <c r="J16" s="438"/>
      <c r="K16" s="438"/>
      <c r="L16" s="438"/>
      <c r="M16" s="438"/>
      <c r="N16" s="438"/>
      <c r="O16" s="438"/>
      <c r="P16" s="438"/>
      <c r="Q16" s="438"/>
      <c r="R16" s="438" t="s">
        <v>1177</v>
      </c>
      <c r="S16" s="438"/>
      <c r="T16" s="438"/>
      <c r="U16" s="438"/>
      <c r="V16" s="438"/>
      <c r="W16" s="438"/>
      <c r="X16" s="438"/>
      <c r="Y16" s="438"/>
      <c r="Z16" s="438"/>
      <c r="AA16" s="438"/>
      <c r="AB16" s="438"/>
      <c r="AC16" s="438"/>
      <c r="AD16" s="149"/>
      <c r="AE16" s="438" t="s">
        <v>643</v>
      </c>
      <c r="AF16" s="438"/>
      <c r="AG16" s="438"/>
      <c r="AH16" s="438"/>
      <c r="AI16" s="438"/>
      <c r="AJ16" s="438"/>
      <c r="AK16" s="438"/>
      <c r="AL16" s="438"/>
      <c r="AM16" s="438"/>
      <c r="AN16" s="438"/>
      <c r="AO16" s="438"/>
      <c r="AP16" s="149"/>
      <c r="AQ16" s="438" t="s">
        <v>644</v>
      </c>
      <c r="AR16" s="438"/>
      <c r="AS16" s="438"/>
      <c r="AT16" s="438"/>
      <c r="AU16" s="438"/>
      <c r="AV16" s="438"/>
      <c r="AW16" s="438"/>
      <c r="AX16" s="438"/>
      <c r="AY16" s="438"/>
      <c r="AZ16" s="438"/>
      <c r="BA16" s="438"/>
      <c r="BB16" s="286"/>
    </row>
    <row r="17" spans="1:54" ht="59.4" customHeight="1" outlineLevel="1" x14ac:dyDescent="0.35">
      <c r="A17" s="329">
        <v>13</v>
      </c>
      <c r="B17" s="141" t="s">
        <v>645</v>
      </c>
      <c r="C17" s="287" t="s">
        <v>647</v>
      </c>
      <c r="D17" s="280" t="s">
        <v>646</v>
      </c>
      <c r="E17" s="262" t="s">
        <v>648</v>
      </c>
      <c r="F17" s="273" t="s">
        <v>1207</v>
      </c>
      <c r="G17" s="144"/>
      <c r="H17" s="144"/>
      <c r="I17" s="144"/>
      <c r="J17" s="144"/>
      <c r="K17" s="144"/>
      <c r="L17" s="144"/>
      <c r="M17" s="144"/>
      <c r="N17" s="440" t="s">
        <v>649</v>
      </c>
      <c r="O17" s="440"/>
      <c r="P17" s="440"/>
      <c r="Q17" s="440"/>
      <c r="R17" s="440"/>
      <c r="S17" s="440"/>
      <c r="T17" s="440"/>
      <c r="U17" s="440"/>
      <c r="V17" s="440"/>
      <c r="W17" s="440"/>
      <c r="X17" s="440"/>
      <c r="Y17" s="440"/>
      <c r="Z17" s="440"/>
      <c r="AA17" s="441" t="s">
        <v>650</v>
      </c>
      <c r="AB17" s="441"/>
      <c r="AC17" s="441"/>
      <c r="AD17" s="441"/>
      <c r="AE17" s="440" t="s">
        <v>1178</v>
      </c>
      <c r="AF17" s="440"/>
      <c r="AG17" s="440"/>
      <c r="AH17" s="440"/>
      <c r="AI17" s="440"/>
      <c r="AJ17" s="440"/>
      <c r="AK17" s="440"/>
      <c r="AL17" s="440"/>
      <c r="AM17" s="440"/>
      <c r="AN17" s="440"/>
      <c r="AO17" s="440"/>
      <c r="AP17" s="146"/>
      <c r="AQ17" s="146"/>
      <c r="AR17" s="146"/>
      <c r="AS17" s="146"/>
      <c r="AT17" s="146"/>
      <c r="AU17" s="146"/>
      <c r="AV17" s="146"/>
      <c r="AW17" s="146"/>
      <c r="AX17" s="146"/>
      <c r="AY17" s="146"/>
      <c r="AZ17" s="146"/>
      <c r="BA17" s="146"/>
      <c r="BB17" s="288"/>
    </row>
    <row r="18" spans="1:54" ht="59.4" customHeight="1" outlineLevel="1" x14ac:dyDescent="0.35">
      <c r="A18" s="330">
        <v>14</v>
      </c>
      <c r="B18" s="145" t="s">
        <v>651</v>
      </c>
      <c r="C18" s="279" t="s">
        <v>652</v>
      </c>
      <c r="D18" s="271" t="s">
        <v>618</v>
      </c>
      <c r="E18" s="289" t="s">
        <v>653</v>
      </c>
      <c r="F18" s="273" t="s">
        <v>1206</v>
      </c>
      <c r="G18" s="134"/>
      <c r="H18" s="134"/>
      <c r="I18" s="134"/>
      <c r="J18" s="134"/>
      <c r="K18" s="134"/>
      <c r="L18" s="134"/>
      <c r="M18" s="134"/>
      <c r="N18" s="134"/>
      <c r="O18" s="134"/>
      <c r="P18" s="134"/>
      <c r="Q18" s="134"/>
      <c r="R18" s="134"/>
      <c r="S18" s="134"/>
      <c r="T18" s="134"/>
      <c r="U18" s="134"/>
      <c r="V18" s="134"/>
      <c r="W18" s="134"/>
      <c r="X18" s="134"/>
      <c r="Y18" s="134"/>
      <c r="Z18" s="149"/>
      <c r="AA18" s="134"/>
      <c r="AB18" s="134"/>
      <c r="AC18" s="134"/>
      <c r="AD18" s="134"/>
      <c r="AE18" s="134"/>
      <c r="AF18" s="134"/>
      <c r="AG18" s="134"/>
      <c r="AH18" s="134"/>
      <c r="AI18" s="134"/>
      <c r="AJ18" s="134"/>
      <c r="AK18" s="149"/>
      <c r="AL18" s="134"/>
      <c r="AM18" s="134"/>
      <c r="AN18" s="134"/>
      <c r="AO18" s="134"/>
      <c r="AP18" s="134"/>
      <c r="AQ18" s="134"/>
      <c r="AR18" s="134"/>
      <c r="AS18" s="134"/>
      <c r="AT18" s="134"/>
      <c r="AU18" s="134"/>
      <c r="AV18" s="134"/>
      <c r="AW18" s="149"/>
      <c r="AX18" s="134"/>
      <c r="AY18" s="134"/>
      <c r="AZ18" s="134"/>
      <c r="BA18" s="134"/>
      <c r="BB18" s="264"/>
    </row>
    <row r="19" spans="1:54" ht="59.4" customHeight="1" outlineLevel="1" x14ac:dyDescent="0.35">
      <c r="A19" s="329">
        <v>15</v>
      </c>
      <c r="B19" s="145" t="s">
        <v>654</v>
      </c>
      <c r="C19" s="279" t="s">
        <v>656</v>
      </c>
      <c r="D19" s="271" t="s">
        <v>655</v>
      </c>
      <c r="E19" s="284" t="s">
        <v>657</v>
      </c>
      <c r="F19" s="274" t="s">
        <v>1179</v>
      </c>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291"/>
    </row>
    <row r="20" spans="1:54" ht="59.4" customHeight="1" outlineLevel="1" x14ac:dyDescent="0.35">
      <c r="A20" s="330">
        <v>16</v>
      </c>
      <c r="B20" s="145" t="s">
        <v>658</v>
      </c>
      <c r="C20" s="287" t="s">
        <v>661</v>
      </c>
      <c r="D20" s="271" t="s">
        <v>659</v>
      </c>
      <c r="E20" s="262" t="s">
        <v>662</v>
      </c>
      <c r="F20" s="263" t="s">
        <v>660</v>
      </c>
      <c r="G20" s="207"/>
      <c r="H20" s="207"/>
      <c r="I20" s="207"/>
      <c r="J20" s="207"/>
      <c r="K20" s="207"/>
      <c r="L20" s="207"/>
      <c r="M20" s="207"/>
      <c r="N20" s="207"/>
      <c r="O20" s="207"/>
      <c r="P20" s="442" t="s">
        <v>663</v>
      </c>
      <c r="Q20" s="442"/>
      <c r="R20" s="442"/>
      <c r="S20" s="442"/>
      <c r="T20" s="442"/>
      <c r="U20" s="442"/>
      <c r="V20" s="442"/>
      <c r="W20" s="146"/>
      <c r="X20" s="129"/>
      <c r="Y20" s="129"/>
      <c r="Z20" s="129"/>
      <c r="AA20" s="443" t="s">
        <v>664</v>
      </c>
      <c r="AB20" s="443"/>
      <c r="AC20" s="443"/>
      <c r="AD20" s="443"/>
      <c r="AE20" s="129"/>
      <c r="AF20" s="129"/>
      <c r="AG20" s="207"/>
      <c r="AH20" s="207"/>
      <c r="AI20" s="207"/>
      <c r="AJ20" s="146"/>
      <c r="AK20" s="129"/>
      <c r="AL20" s="129"/>
      <c r="AM20" s="207"/>
      <c r="AN20" s="207"/>
      <c r="AO20" s="207"/>
      <c r="AP20" s="146"/>
      <c r="AQ20" s="129"/>
      <c r="AR20" s="129"/>
      <c r="AS20" s="207"/>
      <c r="AT20" s="207"/>
      <c r="AU20" s="207"/>
      <c r="AV20" s="146"/>
      <c r="AW20" s="129"/>
      <c r="AX20" s="129"/>
      <c r="AY20" s="207"/>
      <c r="AZ20" s="207"/>
      <c r="BA20" s="207"/>
      <c r="BB20" s="278"/>
    </row>
    <row r="21" spans="1:54" ht="59.4" customHeight="1" outlineLevel="1" x14ac:dyDescent="0.35">
      <c r="A21" s="330"/>
      <c r="B21" s="336" t="s">
        <v>665</v>
      </c>
      <c r="C21" s="287" t="s">
        <v>667</v>
      </c>
      <c r="D21" s="261" t="s">
        <v>666</v>
      </c>
      <c r="E21" s="262" t="s">
        <v>668</v>
      </c>
      <c r="F21" s="263" t="s">
        <v>591</v>
      </c>
      <c r="G21" s="207"/>
      <c r="H21" s="207"/>
      <c r="I21" s="207"/>
      <c r="J21" s="207"/>
      <c r="K21" s="207"/>
      <c r="L21" s="207"/>
      <c r="M21" s="207"/>
      <c r="N21" s="207"/>
      <c r="O21" s="207"/>
      <c r="P21" s="207"/>
      <c r="Q21" s="207"/>
      <c r="R21" s="207"/>
      <c r="S21" s="207"/>
      <c r="T21" s="207"/>
      <c r="U21" s="207"/>
      <c r="V21" s="207"/>
      <c r="W21" s="207"/>
      <c r="X21" s="207"/>
      <c r="Y21" s="207"/>
      <c r="Z21" s="207"/>
      <c r="AA21" s="133"/>
      <c r="AB21" s="133"/>
      <c r="AC21" s="133"/>
      <c r="AD21" s="133"/>
      <c r="AE21" s="133"/>
      <c r="AF21" s="133"/>
      <c r="AG21" s="133"/>
      <c r="AH21" s="133"/>
      <c r="AI21" s="133"/>
      <c r="AJ21" s="133"/>
      <c r="AK21" s="146"/>
      <c r="AL21" s="146"/>
      <c r="AM21" s="134"/>
      <c r="AN21" s="134"/>
      <c r="AO21" s="134"/>
      <c r="AP21" s="146"/>
      <c r="AQ21" s="146"/>
      <c r="AR21" s="146"/>
      <c r="AS21" s="134"/>
      <c r="AT21" s="134"/>
      <c r="AU21" s="134"/>
      <c r="AV21" s="146"/>
      <c r="AW21" s="146"/>
      <c r="AX21" s="146"/>
      <c r="AY21" s="134"/>
      <c r="AZ21" s="134"/>
      <c r="BA21" s="134"/>
      <c r="BB21" s="288"/>
    </row>
    <row r="22" spans="1:54" ht="59.4" customHeight="1" x14ac:dyDescent="0.35">
      <c r="A22" s="329">
        <v>17</v>
      </c>
      <c r="B22" s="141" t="s">
        <v>669</v>
      </c>
      <c r="C22" s="260" t="s">
        <v>671</v>
      </c>
      <c r="D22" s="280" t="s">
        <v>670</v>
      </c>
      <c r="E22" s="262" t="s">
        <v>672</v>
      </c>
      <c r="F22" s="273" t="s">
        <v>1180</v>
      </c>
      <c r="G22" s="48"/>
      <c r="H22" s="48"/>
      <c r="I22" s="48"/>
      <c r="J22" s="48"/>
      <c r="K22" s="48"/>
      <c r="L22" s="48"/>
      <c r="M22" s="48"/>
      <c r="N22" s="48"/>
      <c r="O22" s="48"/>
      <c r="P22" s="48"/>
      <c r="Q22" s="48"/>
      <c r="R22" s="48"/>
      <c r="S22" s="48"/>
      <c r="T22" s="48"/>
      <c r="U22" s="48"/>
      <c r="V22" s="48"/>
      <c r="W22" s="48"/>
      <c r="X22" s="48"/>
      <c r="Y22" s="146"/>
      <c r="Z22" s="146"/>
      <c r="AA22" s="146"/>
      <c r="AB22" s="146"/>
      <c r="AC22" s="146"/>
      <c r="AD22" s="146"/>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291"/>
    </row>
    <row r="23" spans="1:54" ht="59.4" customHeight="1" outlineLevel="1" x14ac:dyDescent="0.35">
      <c r="A23" s="330">
        <v>18</v>
      </c>
      <c r="B23" s="141" t="s">
        <v>673</v>
      </c>
      <c r="C23" s="260" t="s">
        <v>675</v>
      </c>
      <c r="D23" s="280" t="s">
        <v>674</v>
      </c>
      <c r="E23" s="262" t="s">
        <v>676</v>
      </c>
      <c r="F23" s="273" t="s">
        <v>1181</v>
      </c>
      <c r="G23" s="48"/>
      <c r="H23" s="48"/>
      <c r="I23" s="48"/>
      <c r="J23" s="48"/>
      <c r="K23" s="48"/>
      <c r="L23" s="48"/>
      <c r="M23" s="48"/>
      <c r="N23" s="48"/>
      <c r="O23" s="48"/>
      <c r="P23" s="48"/>
      <c r="Q23" s="48"/>
      <c r="R23" s="48"/>
      <c r="S23" s="48"/>
      <c r="T23" s="48"/>
      <c r="U23" s="48"/>
      <c r="V23" s="48"/>
      <c r="W23" s="48"/>
      <c r="X23" s="48"/>
      <c r="Y23" s="146"/>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292"/>
    </row>
    <row r="24" spans="1:54" ht="59.4" customHeight="1" outlineLevel="1" x14ac:dyDescent="0.35">
      <c r="A24" s="329">
        <v>19</v>
      </c>
      <c r="B24" s="141" t="s">
        <v>677</v>
      </c>
      <c r="C24" s="287" t="s">
        <v>679</v>
      </c>
      <c r="D24" s="280" t="s">
        <v>320</v>
      </c>
      <c r="E24" s="262" t="s">
        <v>680</v>
      </c>
      <c r="F24" s="273" t="s">
        <v>678</v>
      </c>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288"/>
    </row>
    <row r="25" spans="1:54" ht="59.4" customHeight="1" outlineLevel="1" x14ac:dyDescent="0.35">
      <c r="A25" s="329">
        <v>20</v>
      </c>
      <c r="B25" s="141" t="s">
        <v>681</v>
      </c>
      <c r="C25" s="287" t="s">
        <v>679</v>
      </c>
      <c r="D25" s="280" t="s">
        <v>320</v>
      </c>
      <c r="E25" s="262" t="s">
        <v>682</v>
      </c>
      <c r="F25" s="273" t="s">
        <v>1182</v>
      </c>
      <c r="G25" s="144"/>
      <c r="H25" s="144"/>
      <c r="I25" s="144"/>
      <c r="J25" s="144"/>
      <c r="K25" s="144"/>
      <c r="L25" s="144"/>
      <c r="M25" s="144"/>
      <c r="N25" s="144"/>
      <c r="O25" s="144"/>
      <c r="P25" s="144"/>
      <c r="Q25" s="144"/>
      <c r="R25" s="144"/>
      <c r="S25" s="144"/>
      <c r="T25" s="144"/>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288"/>
    </row>
    <row r="26" spans="1:54" ht="59.4" customHeight="1" outlineLevel="1" x14ac:dyDescent="0.35">
      <c r="A26" s="329">
        <v>21</v>
      </c>
      <c r="B26" s="141" t="s">
        <v>683</v>
      </c>
      <c r="C26" s="287" t="s">
        <v>1183</v>
      </c>
      <c r="D26" s="280" t="s">
        <v>684</v>
      </c>
      <c r="E26" s="262" t="s">
        <v>685</v>
      </c>
      <c r="F26" s="273" t="s">
        <v>1184</v>
      </c>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6"/>
      <c r="AE26" s="146"/>
      <c r="AF26" s="146"/>
      <c r="AG26" s="146"/>
      <c r="AH26" s="146"/>
      <c r="AI26" s="146"/>
      <c r="AJ26" s="146"/>
      <c r="AK26" s="146"/>
      <c r="AL26" s="129"/>
      <c r="AM26" s="129"/>
      <c r="AN26" s="129"/>
      <c r="AO26" s="129"/>
      <c r="AP26" s="129"/>
      <c r="AQ26" s="129"/>
      <c r="AR26" s="129"/>
      <c r="AS26" s="129"/>
      <c r="AT26" s="129"/>
      <c r="AU26" s="129"/>
      <c r="AV26" s="129"/>
      <c r="AW26" s="129"/>
      <c r="AX26" s="129"/>
      <c r="AY26" s="129"/>
      <c r="AZ26" s="129"/>
      <c r="BA26" s="129"/>
      <c r="BB26" s="291"/>
    </row>
    <row r="27" spans="1:54" ht="59.4" customHeight="1" outlineLevel="1" x14ac:dyDescent="0.35">
      <c r="A27" s="329">
        <v>22</v>
      </c>
      <c r="B27" s="141" t="s">
        <v>686</v>
      </c>
      <c r="C27" s="293" t="s">
        <v>687</v>
      </c>
      <c r="D27" s="280" t="s">
        <v>39</v>
      </c>
      <c r="E27" s="284" t="s">
        <v>688</v>
      </c>
      <c r="F27" s="273" t="s">
        <v>1185</v>
      </c>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288"/>
    </row>
    <row r="28" spans="1:54" ht="59.4" customHeight="1" x14ac:dyDescent="0.35">
      <c r="A28" s="329">
        <v>23</v>
      </c>
      <c r="B28" s="141" t="s">
        <v>689</v>
      </c>
      <c r="C28" s="293" t="s">
        <v>691</v>
      </c>
      <c r="D28" s="280" t="s">
        <v>690</v>
      </c>
      <c r="E28" s="284" t="s">
        <v>692</v>
      </c>
      <c r="F28" s="273">
        <v>2018</v>
      </c>
      <c r="G28" s="133"/>
      <c r="H28" s="133"/>
      <c r="I28" s="132"/>
      <c r="J28" s="132"/>
      <c r="K28" s="132"/>
      <c r="L28" s="136"/>
      <c r="M28" s="136"/>
      <c r="N28" s="134"/>
      <c r="O28" s="134"/>
      <c r="P28" s="134"/>
      <c r="Q28" s="134"/>
      <c r="R28" s="134"/>
      <c r="S28" s="134"/>
      <c r="T28" s="134"/>
      <c r="U28" s="134"/>
      <c r="V28" s="134"/>
      <c r="W28" s="134"/>
      <c r="X28" s="134"/>
      <c r="Y28" s="134"/>
      <c r="Z28" s="134"/>
      <c r="AA28" s="134"/>
      <c r="AB28" s="134"/>
      <c r="AC28" s="134"/>
      <c r="AD28" s="134"/>
      <c r="AE28" s="134"/>
      <c r="AF28" s="134"/>
      <c r="AG28" s="136"/>
      <c r="AH28" s="136"/>
      <c r="AI28" s="136"/>
      <c r="AJ28" s="136"/>
      <c r="AK28" s="136"/>
      <c r="AL28" s="134"/>
      <c r="AM28" s="134"/>
      <c r="AN28" s="134"/>
      <c r="AO28" s="134"/>
      <c r="AP28" s="134"/>
      <c r="AQ28" s="134"/>
      <c r="AR28" s="134"/>
      <c r="AS28" s="134"/>
      <c r="AT28" s="134"/>
      <c r="AU28" s="134"/>
      <c r="AV28" s="134"/>
      <c r="AW28" s="134"/>
      <c r="AX28" s="134"/>
      <c r="AY28" s="134"/>
      <c r="AZ28" s="134"/>
      <c r="BA28" s="134"/>
      <c r="BB28" s="264"/>
    </row>
    <row r="29" spans="1:54" ht="59.4" customHeight="1" x14ac:dyDescent="0.35">
      <c r="A29" s="329">
        <v>24</v>
      </c>
      <c r="B29" s="141" t="s">
        <v>693</v>
      </c>
      <c r="C29" s="293" t="s">
        <v>694</v>
      </c>
      <c r="D29" s="280" t="s">
        <v>284</v>
      </c>
      <c r="E29" s="284" t="s">
        <v>692</v>
      </c>
      <c r="F29" s="273">
        <v>2018</v>
      </c>
      <c r="G29" s="435" t="s">
        <v>695</v>
      </c>
      <c r="H29" s="435"/>
      <c r="I29" s="435"/>
      <c r="J29" s="435"/>
      <c r="K29" s="435"/>
      <c r="L29" s="435"/>
      <c r="M29" s="435"/>
      <c r="N29" s="134"/>
      <c r="O29" s="134"/>
      <c r="P29" s="134"/>
      <c r="Q29" s="134"/>
      <c r="R29" s="134"/>
      <c r="S29" s="134"/>
      <c r="T29" s="134"/>
      <c r="U29" s="134"/>
      <c r="V29" s="134"/>
      <c r="W29" s="134"/>
      <c r="X29" s="134"/>
      <c r="Y29" s="436" t="s">
        <v>696</v>
      </c>
      <c r="Z29" s="436"/>
      <c r="AA29" s="436"/>
      <c r="AB29" s="436"/>
      <c r="AC29" s="436"/>
      <c r="AD29" s="437" t="s">
        <v>697</v>
      </c>
      <c r="AE29" s="437"/>
      <c r="AF29" s="437"/>
      <c r="AG29" s="437"/>
      <c r="AH29" s="437"/>
      <c r="AI29" s="136"/>
      <c r="AJ29" s="136"/>
      <c r="AK29" s="136"/>
      <c r="AL29" s="134"/>
      <c r="AM29" s="134"/>
      <c r="AN29" s="134"/>
      <c r="AO29" s="134"/>
      <c r="AP29" s="134"/>
      <c r="AQ29" s="134"/>
      <c r="AR29" s="134"/>
      <c r="AS29" s="134"/>
      <c r="AT29" s="134"/>
      <c r="AU29" s="134"/>
      <c r="AV29" s="134"/>
      <c r="AW29" s="134"/>
      <c r="AX29" s="134"/>
      <c r="AY29" s="134"/>
      <c r="AZ29" s="134"/>
      <c r="BA29" s="134"/>
      <c r="BB29" s="264"/>
    </row>
    <row r="30" spans="1:54" ht="59.4" customHeight="1" x14ac:dyDescent="0.35">
      <c r="A30" s="329">
        <v>25</v>
      </c>
      <c r="B30" s="141" t="s">
        <v>698</v>
      </c>
      <c r="C30" s="293"/>
      <c r="D30" s="280" t="s">
        <v>699</v>
      </c>
      <c r="E30" s="284"/>
      <c r="F30" s="273" t="s">
        <v>1186</v>
      </c>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6"/>
      <c r="AH30" s="136"/>
      <c r="AI30" s="136"/>
      <c r="AJ30" s="136"/>
      <c r="AK30" s="136"/>
      <c r="AL30" s="134"/>
      <c r="AM30" s="134"/>
      <c r="AN30" s="134"/>
      <c r="AO30" s="134"/>
      <c r="AP30" s="134"/>
      <c r="AQ30" s="134"/>
      <c r="AR30" s="134"/>
      <c r="AS30" s="134"/>
      <c r="AT30" s="134"/>
      <c r="AU30" s="134"/>
      <c r="AV30" s="134"/>
      <c r="AW30" s="134"/>
      <c r="AX30" s="134"/>
      <c r="AY30" s="134"/>
      <c r="AZ30" s="134"/>
      <c r="BA30" s="134"/>
      <c r="BB30" s="264"/>
    </row>
    <row r="31" spans="1:54" ht="59.4" customHeight="1" x14ac:dyDescent="0.35">
      <c r="A31" s="329"/>
      <c r="B31" s="141" t="s">
        <v>700</v>
      </c>
      <c r="C31" s="294"/>
      <c r="D31" s="280"/>
      <c r="E31" s="295" t="s">
        <v>701</v>
      </c>
      <c r="F31" s="273">
        <v>2018</v>
      </c>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135"/>
      <c r="AH31" s="135"/>
      <c r="AI31" s="135"/>
      <c r="AJ31" s="135"/>
      <c r="AK31" s="135"/>
      <c r="AL31" s="207"/>
      <c r="AM31" s="207"/>
      <c r="AN31" s="207"/>
      <c r="AO31" s="207"/>
      <c r="AP31" s="207"/>
      <c r="AQ31" s="207"/>
      <c r="AR31" s="207"/>
      <c r="AS31" s="207"/>
      <c r="AT31" s="207"/>
      <c r="AU31" s="207"/>
      <c r="AV31" s="207"/>
      <c r="AW31" s="207"/>
      <c r="AX31" s="207"/>
      <c r="AY31" s="207"/>
      <c r="AZ31" s="207"/>
      <c r="BA31" s="207"/>
      <c r="BB31" s="278"/>
    </row>
    <row r="32" spans="1:54" ht="59.4" customHeight="1" x14ac:dyDescent="0.35">
      <c r="A32" s="329"/>
      <c r="B32" s="141" t="s">
        <v>702</v>
      </c>
      <c r="C32" s="296" t="s">
        <v>703</v>
      </c>
      <c r="D32" s="280"/>
      <c r="E32" s="297" t="s">
        <v>704</v>
      </c>
      <c r="F32" s="273">
        <v>2018</v>
      </c>
      <c r="G32" s="438" t="s">
        <v>705</v>
      </c>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44"/>
    </row>
    <row r="33" spans="1:54" ht="59.4" customHeight="1" x14ac:dyDescent="0.35">
      <c r="A33" s="329">
        <v>26</v>
      </c>
      <c r="B33" s="145" t="s">
        <v>706</v>
      </c>
      <c r="C33" s="287" t="s">
        <v>708</v>
      </c>
      <c r="D33" s="271" t="s">
        <v>707</v>
      </c>
      <c r="E33" s="262" t="s">
        <v>709</v>
      </c>
      <c r="F33" s="273"/>
      <c r="G33" s="142"/>
      <c r="H33" s="142"/>
      <c r="I33" s="142"/>
      <c r="J33" s="142"/>
      <c r="K33" s="142"/>
      <c r="L33" s="142"/>
      <c r="M33" s="438" t="s">
        <v>710</v>
      </c>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44"/>
    </row>
    <row r="34" spans="1:54" ht="59.4" customHeight="1" x14ac:dyDescent="0.35">
      <c r="A34" s="329">
        <v>27</v>
      </c>
      <c r="B34" s="141" t="s">
        <v>711</v>
      </c>
      <c r="C34" s="279" t="s">
        <v>713</v>
      </c>
      <c r="D34" s="280" t="s">
        <v>712</v>
      </c>
      <c r="E34" s="284" t="s">
        <v>714</v>
      </c>
      <c r="F34" s="263"/>
      <c r="G34" s="142"/>
      <c r="H34" s="142"/>
      <c r="I34" s="142"/>
      <c r="J34" s="142"/>
      <c r="K34" s="142"/>
      <c r="L34" s="142"/>
      <c r="M34" s="142"/>
      <c r="N34" s="142"/>
      <c r="O34" s="142"/>
      <c r="P34" s="142"/>
      <c r="Q34" s="142"/>
      <c r="R34" s="142"/>
      <c r="S34" s="148"/>
      <c r="T34" s="148"/>
      <c r="U34" s="148"/>
      <c r="V34" s="148"/>
      <c r="W34" s="142"/>
      <c r="X34" s="142"/>
      <c r="Y34" s="142"/>
      <c r="Z34" s="148"/>
      <c r="AA34" s="148"/>
      <c r="AB34" s="148"/>
      <c r="AC34" s="148"/>
      <c r="AD34" s="148"/>
      <c r="AE34" s="48"/>
      <c r="AF34" s="48"/>
      <c r="AG34" s="48"/>
      <c r="AH34" s="2"/>
      <c r="AI34" s="2"/>
      <c r="AJ34" s="2"/>
      <c r="AK34" s="2"/>
      <c r="AL34" s="2"/>
      <c r="AM34" s="48"/>
      <c r="AN34" s="48"/>
      <c r="AO34" s="48"/>
      <c r="AP34" s="2"/>
      <c r="AQ34" s="2"/>
      <c r="AR34" s="2"/>
      <c r="AS34" s="2"/>
      <c r="AT34" s="2"/>
      <c r="AU34" s="48"/>
      <c r="AV34" s="48"/>
      <c r="AW34" s="48"/>
      <c r="AX34" s="2"/>
      <c r="AY34" s="2"/>
      <c r="AZ34" s="2"/>
      <c r="BA34" s="2"/>
      <c r="BB34" s="298"/>
    </row>
    <row r="35" spans="1:54" ht="59.4" customHeight="1" x14ac:dyDescent="0.35">
      <c r="A35" s="329">
        <v>28</v>
      </c>
      <c r="B35" s="141" t="s">
        <v>715</v>
      </c>
      <c r="C35" s="287" t="s">
        <v>717</v>
      </c>
      <c r="D35" s="280" t="s">
        <v>716</v>
      </c>
      <c r="E35" s="262" t="s">
        <v>718</v>
      </c>
      <c r="F35" s="273"/>
      <c r="G35" s="144"/>
      <c r="H35" s="144"/>
      <c r="I35" s="144"/>
      <c r="J35" s="144"/>
      <c r="K35" s="144"/>
      <c r="L35" s="144"/>
      <c r="M35" s="144"/>
      <c r="N35" s="144"/>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288"/>
    </row>
    <row r="36" spans="1:54" ht="59.4" customHeight="1" x14ac:dyDescent="0.35">
      <c r="A36" s="329">
        <v>29</v>
      </c>
      <c r="B36" s="141" t="s">
        <v>719</v>
      </c>
      <c r="C36" s="279" t="s">
        <v>722</v>
      </c>
      <c r="D36" s="280" t="s">
        <v>720</v>
      </c>
      <c r="E36" s="285" t="s">
        <v>723</v>
      </c>
      <c r="F36" s="273" t="s">
        <v>721</v>
      </c>
      <c r="G36" s="430" t="s">
        <v>724</v>
      </c>
      <c r="H36" s="430"/>
      <c r="I36" s="430"/>
      <c r="J36" s="430"/>
      <c r="K36" s="430"/>
      <c r="L36" s="430"/>
      <c r="M36" s="445" t="s">
        <v>725</v>
      </c>
      <c r="N36" s="445"/>
      <c r="O36" s="445"/>
      <c r="P36" s="445"/>
      <c r="Q36" s="445"/>
      <c r="R36" s="445"/>
      <c r="S36" s="445"/>
      <c r="T36" s="445"/>
      <c r="U36" s="445"/>
      <c r="V36" s="445"/>
      <c r="W36" s="445"/>
      <c r="X36" s="445" t="s">
        <v>726</v>
      </c>
      <c r="Y36" s="445"/>
      <c r="Z36" s="445"/>
      <c r="AA36" s="445"/>
      <c r="AB36" s="445"/>
      <c r="AC36" s="445"/>
      <c r="AD36" s="445"/>
      <c r="AE36" s="438" t="s">
        <v>727</v>
      </c>
      <c r="AF36" s="438"/>
      <c r="AG36" s="438"/>
      <c r="AH36" s="438"/>
      <c r="AI36" s="438"/>
      <c r="AJ36" s="438"/>
      <c r="AK36" s="445" t="s">
        <v>728</v>
      </c>
      <c r="AL36" s="445"/>
      <c r="AM36" s="445"/>
      <c r="AN36" s="438" t="s">
        <v>729</v>
      </c>
      <c r="AO36" s="438"/>
      <c r="AP36" s="438"/>
      <c r="AQ36" s="438"/>
      <c r="AR36" s="438"/>
      <c r="AS36" s="438"/>
      <c r="AT36" s="438"/>
      <c r="AU36" s="438"/>
      <c r="AV36" s="445" t="s">
        <v>730</v>
      </c>
      <c r="AW36" s="445"/>
      <c r="AX36" s="445"/>
      <c r="AY36" s="445"/>
      <c r="AZ36" s="445"/>
      <c r="BA36" s="445"/>
      <c r="BB36" s="446"/>
    </row>
    <row r="37" spans="1:54" ht="59.4" customHeight="1" x14ac:dyDescent="0.35">
      <c r="A37" s="329">
        <v>30</v>
      </c>
      <c r="B37" s="141" t="s">
        <v>731</v>
      </c>
      <c r="C37" s="296"/>
      <c r="D37" s="280" t="s">
        <v>732</v>
      </c>
      <c r="E37" s="272" t="s">
        <v>734</v>
      </c>
      <c r="F37" s="263" t="s">
        <v>733</v>
      </c>
      <c r="G37" s="129"/>
      <c r="H37" s="129"/>
      <c r="I37" s="129"/>
      <c r="J37" s="129"/>
      <c r="K37" s="129"/>
      <c r="L37" s="129"/>
      <c r="M37" s="142"/>
      <c r="N37" s="142"/>
      <c r="O37" s="142"/>
      <c r="P37" s="142"/>
      <c r="Q37" s="142"/>
      <c r="R37" s="142"/>
      <c r="S37" s="142"/>
      <c r="T37" s="142"/>
      <c r="U37" s="142"/>
      <c r="V37" s="142"/>
      <c r="W37" s="142"/>
      <c r="X37" s="142"/>
      <c r="Y37" s="142"/>
      <c r="Z37" s="142"/>
      <c r="AA37" s="142"/>
      <c r="AB37" s="142"/>
      <c r="AC37" s="142"/>
      <c r="AD37" s="142"/>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292"/>
    </row>
    <row r="38" spans="1:54" ht="59.4" customHeight="1" x14ac:dyDescent="0.35">
      <c r="A38" s="329">
        <v>31</v>
      </c>
      <c r="B38" s="141" t="s">
        <v>735</v>
      </c>
      <c r="C38" s="293" t="s">
        <v>738</v>
      </c>
      <c r="D38" s="280" t="s">
        <v>736</v>
      </c>
      <c r="E38" s="299"/>
      <c r="F38" s="263" t="s">
        <v>737</v>
      </c>
      <c r="G38" s="144"/>
      <c r="H38" s="144"/>
      <c r="I38" s="144"/>
      <c r="J38" s="144"/>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265"/>
    </row>
    <row r="39" spans="1:54" s="131" customFormat="1" ht="59.4" customHeight="1" x14ac:dyDescent="0.35">
      <c r="A39" s="329">
        <v>32</v>
      </c>
      <c r="B39" s="141" t="s">
        <v>739</v>
      </c>
      <c r="C39" s="279" t="s">
        <v>742</v>
      </c>
      <c r="D39" s="280" t="s">
        <v>740</v>
      </c>
      <c r="E39" s="285" t="s">
        <v>743</v>
      </c>
      <c r="F39" s="282" t="s">
        <v>741</v>
      </c>
      <c r="G39" s="432" t="s">
        <v>744</v>
      </c>
      <c r="H39" s="432"/>
      <c r="I39" s="432"/>
      <c r="J39" s="432"/>
      <c r="K39" s="432"/>
      <c r="L39" s="432"/>
      <c r="M39" s="432"/>
      <c r="N39" s="432"/>
      <c r="O39" s="432"/>
      <c r="P39" s="432"/>
      <c r="Q39" s="432"/>
      <c r="R39" s="432"/>
      <c r="S39" s="432"/>
      <c r="T39" s="142"/>
      <c r="U39" s="142"/>
      <c r="V39" s="142"/>
      <c r="W39" s="142"/>
      <c r="X39" s="142"/>
      <c r="Y39" s="142"/>
      <c r="Z39" s="142"/>
      <c r="AA39" s="142"/>
      <c r="AB39" s="142"/>
      <c r="AC39" s="142"/>
      <c r="AD39" s="142"/>
      <c r="AE39" s="147"/>
      <c r="AF39" s="149"/>
      <c r="AG39" s="438"/>
      <c r="AH39" s="438"/>
      <c r="AI39" s="438"/>
      <c r="AJ39" s="438"/>
      <c r="AK39" s="438"/>
      <c r="AL39" s="438"/>
      <c r="AM39" s="438"/>
      <c r="AN39" s="438"/>
      <c r="AO39" s="438"/>
      <c r="AP39" s="438"/>
      <c r="AQ39" s="438"/>
      <c r="AR39" s="438"/>
      <c r="AS39" s="149"/>
      <c r="AT39" s="438"/>
      <c r="AU39" s="438"/>
      <c r="AV39" s="438"/>
      <c r="AW39" s="438"/>
      <c r="AX39" s="438"/>
      <c r="AY39" s="438"/>
      <c r="AZ39" s="438"/>
      <c r="BA39" s="438"/>
      <c r="BB39" s="286"/>
    </row>
    <row r="40" spans="1:54" s="131" customFormat="1" ht="59.4" customHeight="1" x14ac:dyDescent="0.35">
      <c r="A40" s="329">
        <v>33</v>
      </c>
      <c r="B40" s="141" t="s">
        <v>745</v>
      </c>
      <c r="C40" s="279" t="s">
        <v>747</v>
      </c>
      <c r="D40" s="280" t="s">
        <v>746</v>
      </c>
      <c r="E40" s="272" t="s">
        <v>748</v>
      </c>
      <c r="F40" s="282" t="s">
        <v>741</v>
      </c>
      <c r="G40" s="432" t="s">
        <v>749</v>
      </c>
      <c r="H40" s="432"/>
      <c r="I40" s="432"/>
      <c r="J40" s="432"/>
      <c r="K40" s="432"/>
      <c r="L40" s="432"/>
      <c r="M40" s="432"/>
      <c r="N40" s="432"/>
      <c r="O40" s="432"/>
      <c r="P40" s="432"/>
      <c r="Q40" s="432"/>
      <c r="R40" s="432"/>
      <c r="S40" s="432"/>
      <c r="T40" s="142"/>
      <c r="U40" s="142"/>
      <c r="V40" s="142"/>
      <c r="W40" s="142"/>
      <c r="X40" s="142"/>
      <c r="Y40" s="142"/>
      <c r="Z40" s="142"/>
      <c r="AA40" s="142"/>
      <c r="AB40" s="142"/>
      <c r="AC40" s="142"/>
      <c r="AD40" s="142"/>
      <c r="AE40" s="147"/>
      <c r="AF40" s="149"/>
      <c r="AG40" s="438"/>
      <c r="AH40" s="438"/>
      <c r="AI40" s="438"/>
      <c r="AJ40" s="438"/>
      <c r="AK40" s="438"/>
      <c r="AL40" s="438"/>
      <c r="AM40" s="438"/>
      <c r="AN40" s="438"/>
      <c r="AO40" s="438"/>
      <c r="AP40" s="438"/>
      <c r="AQ40" s="438"/>
      <c r="AR40" s="438"/>
      <c r="AS40" s="149"/>
      <c r="AT40" s="438"/>
      <c r="AU40" s="438"/>
      <c r="AV40" s="438"/>
      <c r="AW40" s="438"/>
      <c r="AX40" s="438"/>
      <c r="AY40" s="438"/>
      <c r="AZ40" s="438"/>
      <c r="BA40" s="438"/>
      <c r="BB40" s="286"/>
    </row>
    <row r="41" spans="1:54" ht="59.4" customHeight="1" x14ac:dyDescent="0.35">
      <c r="A41" s="329">
        <v>34</v>
      </c>
      <c r="B41" s="141" t="s">
        <v>750</v>
      </c>
      <c r="C41" s="279" t="s">
        <v>752</v>
      </c>
      <c r="D41" s="280" t="s">
        <v>751</v>
      </c>
      <c r="E41" s="285" t="s">
        <v>753</v>
      </c>
      <c r="F41" s="263"/>
      <c r="G41" s="438" t="s">
        <v>754</v>
      </c>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8"/>
      <c r="AZ41" s="438"/>
      <c r="BA41" s="438"/>
      <c r="BB41" s="444"/>
    </row>
    <row r="42" spans="1:54" ht="59.4" customHeight="1" x14ac:dyDescent="0.35">
      <c r="A42" s="329">
        <v>35</v>
      </c>
      <c r="B42" s="141" t="s">
        <v>755</v>
      </c>
      <c r="C42" s="279" t="s">
        <v>757</v>
      </c>
      <c r="D42" s="280" t="s">
        <v>756</v>
      </c>
      <c r="E42" s="284" t="s">
        <v>758</v>
      </c>
      <c r="F42" s="263"/>
      <c r="G42" s="430" t="s">
        <v>759</v>
      </c>
      <c r="H42" s="430"/>
      <c r="I42" s="430"/>
      <c r="J42" s="430"/>
      <c r="K42" s="430"/>
      <c r="L42" s="430"/>
      <c r="M42" s="430"/>
      <c r="N42" s="430"/>
      <c r="O42" s="430"/>
      <c r="P42" s="430"/>
      <c r="Q42" s="150"/>
      <c r="R42" s="150"/>
      <c r="S42" s="150"/>
      <c r="T42" s="150"/>
      <c r="U42" s="150"/>
      <c r="V42" s="150"/>
      <c r="W42" s="150"/>
      <c r="X42" s="150"/>
      <c r="Y42" s="445" t="s">
        <v>760</v>
      </c>
      <c r="Z42" s="445"/>
      <c r="AA42" s="445"/>
      <c r="AB42" s="445"/>
      <c r="AC42" s="445"/>
      <c r="AD42" s="445"/>
      <c r="AE42" s="445"/>
      <c r="AF42" s="445"/>
      <c r="AG42" s="445"/>
      <c r="AH42" s="445"/>
      <c r="AI42" s="150"/>
      <c r="AJ42" s="150"/>
      <c r="AK42" s="150"/>
      <c r="AL42" s="433" t="s">
        <v>761</v>
      </c>
      <c r="AM42" s="433"/>
      <c r="AN42" s="433"/>
      <c r="AO42" s="433"/>
      <c r="AP42" s="433"/>
      <c r="AQ42" s="433"/>
      <c r="AR42" s="433"/>
      <c r="AS42" s="433"/>
      <c r="AT42" s="433"/>
      <c r="AU42" s="433"/>
      <c r="AV42" s="433"/>
      <c r="AW42" s="433"/>
      <c r="AX42" s="134"/>
      <c r="AY42" s="134"/>
      <c r="AZ42" s="134"/>
      <c r="BA42" s="134"/>
      <c r="BB42" s="264"/>
    </row>
    <row r="43" spans="1:54" ht="59.4" customHeight="1" x14ac:dyDescent="0.35">
      <c r="A43" s="331"/>
      <c r="B43" s="335" t="s">
        <v>762</v>
      </c>
      <c r="C43" s="276" t="s">
        <v>764</v>
      </c>
      <c r="D43" s="261" t="s">
        <v>763</v>
      </c>
      <c r="E43" s="300" t="s">
        <v>765</v>
      </c>
      <c r="F43" s="263" t="s">
        <v>591</v>
      </c>
      <c r="G43" s="301"/>
      <c r="H43" s="301"/>
      <c r="I43" s="301"/>
      <c r="J43" s="301"/>
      <c r="K43" s="301"/>
      <c r="L43" s="301"/>
      <c r="M43" s="301"/>
      <c r="N43" s="301"/>
      <c r="O43" s="301"/>
      <c r="P43" s="301"/>
      <c r="Q43" s="301"/>
      <c r="R43" s="301"/>
      <c r="S43" s="301"/>
      <c r="T43" s="301"/>
      <c r="U43" s="301"/>
      <c r="V43" s="301"/>
      <c r="W43" s="301"/>
      <c r="X43" s="301"/>
      <c r="Y43" s="301"/>
      <c r="Z43" s="301"/>
      <c r="AA43" s="302" t="s">
        <v>766</v>
      </c>
      <c r="AB43" s="302" t="s">
        <v>766</v>
      </c>
      <c r="AC43" s="302" t="s">
        <v>767</v>
      </c>
      <c r="AD43" s="302" t="s">
        <v>767</v>
      </c>
      <c r="AE43" s="301"/>
      <c r="AF43" s="301"/>
      <c r="AG43" s="303" t="s">
        <v>768</v>
      </c>
      <c r="AH43" s="303" t="s">
        <v>768</v>
      </c>
      <c r="AI43" s="301"/>
      <c r="AJ43" s="301"/>
      <c r="AK43" s="301"/>
      <c r="AL43" s="301"/>
      <c r="AM43" s="301"/>
      <c r="AN43" s="301"/>
      <c r="AO43" s="301"/>
      <c r="AP43" s="301"/>
      <c r="AQ43" s="301"/>
      <c r="AR43" s="301"/>
      <c r="AS43" s="301"/>
      <c r="AT43" s="301"/>
      <c r="AU43" s="301"/>
      <c r="AV43" s="301"/>
      <c r="AW43" s="301"/>
      <c r="AX43" s="301"/>
      <c r="AY43" s="301"/>
      <c r="AZ43" s="301"/>
      <c r="BA43" s="301"/>
      <c r="BB43" s="304"/>
    </row>
    <row r="44" spans="1:54" ht="59.4" customHeight="1" x14ac:dyDescent="0.35">
      <c r="A44" s="331" t="s">
        <v>769</v>
      </c>
      <c r="B44" s="336" t="s">
        <v>770</v>
      </c>
      <c r="C44" s="276" t="s">
        <v>772</v>
      </c>
      <c r="D44" s="277" t="s">
        <v>771</v>
      </c>
      <c r="E44" s="300" t="s">
        <v>773</v>
      </c>
      <c r="F44" s="263" t="s">
        <v>591</v>
      </c>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6"/>
    </row>
    <row r="45" spans="1:54" ht="59.4" customHeight="1" x14ac:dyDescent="0.35">
      <c r="A45" s="329">
        <v>37</v>
      </c>
      <c r="B45" s="141" t="s">
        <v>774</v>
      </c>
      <c r="C45" s="287" t="s">
        <v>777</v>
      </c>
      <c r="D45" s="280" t="s">
        <v>775</v>
      </c>
      <c r="E45" s="262" t="s">
        <v>778</v>
      </c>
      <c r="F45" s="274" t="s">
        <v>776</v>
      </c>
      <c r="G45" s="430" t="s">
        <v>759</v>
      </c>
      <c r="H45" s="430"/>
      <c r="I45" s="430"/>
      <c r="J45" s="430"/>
      <c r="K45" s="430"/>
      <c r="L45" s="430"/>
      <c r="M45" s="430"/>
      <c r="N45" s="430"/>
      <c r="O45" s="430"/>
      <c r="P45" s="430"/>
      <c r="Q45" s="1"/>
      <c r="R45" s="1"/>
      <c r="S45" s="207"/>
      <c r="T45" s="207"/>
      <c r="U45" s="207"/>
      <c r="V45" s="207"/>
      <c r="W45" s="207"/>
      <c r="X45" s="207"/>
      <c r="Y45" s="207"/>
      <c r="Z45" s="207"/>
      <c r="AA45" s="207"/>
      <c r="AB45" s="207"/>
      <c r="AC45" s="150"/>
      <c r="AD45" s="1"/>
      <c r="AE45" s="1"/>
      <c r="AF45" s="1"/>
      <c r="AG45" s="1"/>
      <c r="AH45" s="1"/>
      <c r="AI45" s="1"/>
      <c r="AJ45" s="1"/>
      <c r="AK45" s="1"/>
      <c r="AL45" s="1"/>
      <c r="AM45" s="1"/>
      <c r="AN45" s="1"/>
      <c r="AO45" s="1"/>
      <c r="AP45" s="1"/>
      <c r="AQ45" s="1"/>
      <c r="AR45" s="1"/>
      <c r="AS45" s="207"/>
      <c r="AT45" s="207"/>
      <c r="AU45" s="207"/>
      <c r="AV45" s="207"/>
      <c r="AW45" s="207"/>
      <c r="AX45" s="207"/>
      <c r="AY45" s="207"/>
      <c r="AZ45" s="207"/>
      <c r="BA45" s="207"/>
      <c r="BB45" s="278"/>
    </row>
    <row r="46" spans="1:54" ht="59.4" customHeight="1" x14ac:dyDescent="0.35">
      <c r="A46" s="330"/>
      <c r="B46" s="141" t="s">
        <v>779</v>
      </c>
      <c r="C46" s="279" t="s">
        <v>1187</v>
      </c>
      <c r="D46" s="280"/>
      <c r="E46" s="284" t="s">
        <v>696</v>
      </c>
      <c r="F46" s="307"/>
      <c r="G46" s="134"/>
      <c r="H46" s="207"/>
      <c r="I46" s="135"/>
      <c r="J46" s="134"/>
      <c r="K46" s="207"/>
      <c r="L46" s="135"/>
      <c r="M46" s="11"/>
      <c r="N46" s="207"/>
      <c r="O46" s="135"/>
      <c r="P46" s="134"/>
      <c r="Q46" s="207"/>
      <c r="R46" s="135"/>
      <c r="S46" s="134"/>
      <c r="T46" s="207"/>
      <c r="U46" s="135"/>
      <c r="V46" s="134"/>
      <c r="W46" s="207"/>
      <c r="X46" s="11"/>
      <c r="Y46" s="11"/>
      <c r="Z46" s="207"/>
      <c r="AA46" s="135"/>
      <c r="AB46" s="134"/>
      <c r="AC46" s="207"/>
      <c r="AD46" s="135"/>
      <c r="AE46" s="134"/>
      <c r="AF46" s="207"/>
      <c r="AG46" s="135"/>
      <c r="AH46" s="134"/>
      <c r="AI46" s="207"/>
      <c r="AJ46" s="11"/>
      <c r="AK46" s="11"/>
      <c r="AL46" s="207"/>
      <c r="AM46" s="135"/>
      <c r="AN46" s="134"/>
      <c r="AO46" s="207"/>
      <c r="AP46" s="135"/>
      <c r="AQ46" s="134"/>
      <c r="AR46" s="207"/>
      <c r="AS46" s="135"/>
      <c r="AT46" s="134"/>
      <c r="AU46" s="207"/>
      <c r="AV46" s="11"/>
      <c r="AW46" s="11"/>
      <c r="AX46" s="207"/>
      <c r="AY46" s="135"/>
      <c r="AZ46" s="134"/>
      <c r="BA46" s="134"/>
      <c r="BB46" s="264"/>
    </row>
    <row r="47" spans="1:54" ht="59.4" customHeight="1" x14ac:dyDescent="0.35">
      <c r="A47" s="332"/>
      <c r="B47" s="141" t="s">
        <v>780</v>
      </c>
      <c r="C47" s="296" t="s">
        <v>781</v>
      </c>
      <c r="D47" s="280" t="s">
        <v>736</v>
      </c>
      <c r="E47" s="284" t="s">
        <v>380</v>
      </c>
      <c r="F47" s="263"/>
      <c r="G47" s="133"/>
      <c r="H47" s="133"/>
      <c r="I47" s="133"/>
      <c r="J47" s="133"/>
      <c r="K47" s="133"/>
      <c r="L47" s="133"/>
      <c r="M47" s="133"/>
      <c r="N47" s="133"/>
      <c r="O47" s="133"/>
      <c r="P47" s="133"/>
      <c r="Q47" s="133"/>
      <c r="R47" s="133"/>
      <c r="S47" s="133"/>
      <c r="T47" s="133"/>
      <c r="U47" s="133"/>
      <c r="V47" s="134"/>
      <c r="W47" s="207"/>
      <c r="X47" s="207"/>
      <c r="Y47" s="207"/>
      <c r="Z47" s="207"/>
      <c r="AA47" s="207"/>
      <c r="AB47" s="207"/>
      <c r="AC47" s="207"/>
      <c r="AD47" s="207"/>
      <c r="AE47" s="207"/>
      <c r="AF47" s="207"/>
      <c r="AG47" s="135"/>
      <c r="AH47" s="135"/>
      <c r="AI47" s="135"/>
      <c r="AJ47" s="135"/>
      <c r="AK47" s="135"/>
      <c r="AL47" s="207"/>
      <c r="AM47" s="207"/>
      <c r="AN47" s="207"/>
      <c r="AO47" s="207"/>
      <c r="AP47" s="207"/>
      <c r="AQ47" s="207"/>
      <c r="AR47" s="207"/>
      <c r="AS47" s="207"/>
      <c r="AT47" s="207"/>
      <c r="AU47" s="207"/>
      <c r="AV47" s="207"/>
      <c r="AW47" s="207"/>
      <c r="AX47" s="207"/>
      <c r="AY47" s="207"/>
      <c r="AZ47" s="207"/>
      <c r="BA47" s="207"/>
      <c r="BB47" s="278"/>
    </row>
    <row r="48" spans="1:54" ht="59.4" customHeight="1" x14ac:dyDescent="0.35">
      <c r="A48" s="332"/>
      <c r="B48" s="152" t="s">
        <v>782</v>
      </c>
      <c r="C48" s="296" t="s">
        <v>783</v>
      </c>
      <c r="D48" s="280" t="s">
        <v>736</v>
      </c>
      <c r="E48" s="299" t="s">
        <v>784</v>
      </c>
      <c r="F48" s="308"/>
      <c r="G48" s="133"/>
      <c r="H48" s="133"/>
      <c r="I48" s="132"/>
      <c r="J48" s="136"/>
      <c r="K48" s="136"/>
      <c r="L48" s="136"/>
      <c r="M48" s="136"/>
      <c r="N48" s="136"/>
      <c r="O48" s="136"/>
      <c r="P48" s="136"/>
      <c r="Q48" s="136"/>
      <c r="R48" s="136"/>
      <c r="S48" s="136"/>
      <c r="T48" s="136"/>
      <c r="U48" s="136"/>
      <c r="V48" s="136"/>
      <c r="W48" s="136"/>
      <c r="X48" s="136"/>
      <c r="Y48" s="136"/>
      <c r="Z48" s="136"/>
      <c r="AA48" s="136"/>
      <c r="AB48" s="136"/>
      <c r="AC48" s="136"/>
      <c r="AD48" s="153"/>
      <c r="AE48" s="136"/>
      <c r="AF48" s="136"/>
      <c r="AG48" s="136"/>
      <c r="AH48" s="136"/>
      <c r="AI48" s="136"/>
      <c r="AJ48" s="136"/>
      <c r="AK48" s="136"/>
      <c r="AL48" s="136"/>
      <c r="AM48" s="136"/>
      <c r="AN48" s="136"/>
      <c r="AO48" s="136"/>
      <c r="AP48" s="153"/>
      <c r="AQ48" s="136"/>
      <c r="AR48" s="136"/>
      <c r="AS48" s="136"/>
      <c r="AT48" s="136"/>
      <c r="AU48" s="136"/>
      <c r="AV48" s="136"/>
      <c r="AW48" s="136"/>
      <c r="AX48" s="136"/>
      <c r="AY48" s="136"/>
      <c r="AZ48" s="136"/>
      <c r="BA48" s="136"/>
      <c r="BB48" s="309"/>
    </row>
    <row r="49" spans="1:54" ht="59.4" customHeight="1" x14ac:dyDescent="0.35">
      <c r="A49" s="332"/>
      <c r="B49" s="152" t="s">
        <v>785</v>
      </c>
      <c r="C49" s="296" t="s">
        <v>786</v>
      </c>
      <c r="D49" s="280" t="s">
        <v>736</v>
      </c>
      <c r="E49" s="299" t="s">
        <v>784</v>
      </c>
      <c r="F49" s="308"/>
      <c r="G49" s="144"/>
      <c r="H49" s="144"/>
      <c r="I49" s="144"/>
      <c r="J49" s="144"/>
      <c r="K49" s="144"/>
      <c r="L49" s="146"/>
      <c r="M49" s="146"/>
      <c r="N49" s="146"/>
      <c r="O49" s="146"/>
      <c r="P49" s="146"/>
      <c r="Q49" s="146"/>
      <c r="R49" s="153"/>
      <c r="S49" s="136"/>
      <c r="T49" s="136"/>
      <c r="U49" s="136"/>
      <c r="V49" s="136"/>
      <c r="W49" s="136"/>
      <c r="X49" s="136"/>
      <c r="Y49" s="136"/>
      <c r="Z49" s="136"/>
      <c r="AA49" s="136"/>
      <c r="AB49" s="136"/>
      <c r="AC49" s="136"/>
      <c r="AD49" s="153"/>
      <c r="AE49" s="136"/>
      <c r="AF49" s="136"/>
      <c r="AG49" s="136"/>
      <c r="AH49" s="136"/>
      <c r="AI49" s="136"/>
      <c r="AJ49" s="136"/>
      <c r="AK49" s="136"/>
      <c r="AL49" s="136"/>
      <c r="AM49" s="136"/>
      <c r="AN49" s="136"/>
      <c r="AO49" s="136"/>
      <c r="AP49" s="153"/>
      <c r="AQ49" s="136"/>
      <c r="AR49" s="136"/>
      <c r="AS49" s="136"/>
      <c r="AT49" s="136"/>
      <c r="AU49" s="136"/>
      <c r="AV49" s="136"/>
      <c r="AW49" s="136"/>
      <c r="AX49" s="136"/>
      <c r="AY49" s="136"/>
      <c r="AZ49" s="136"/>
      <c r="BA49" s="136"/>
      <c r="BB49" s="309"/>
    </row>
    <row r="50" spans="1:54" ht="59.4" customHeight="1" x14ac:dyDescent="0.35">
      <c r="A50" s="329"/>
      <c r="B50" s="141" t="s">
        <v>787</v>
      </c>
      <c r="C50" s="260" t="s">
        <v>788</v>
      </c>
      <c r="D50" s="280" t="s">
        <v>736</v>
      </c>
      <c r="E50" s="310" t="s">
        <v>380</v>
      </c>
      <c r="F50" s="263"/>
      <c r="G50" s="134"/>
      <c r="H50" s="207"/>
      <c r="I50" s="135"/>
      <c r="J50" s="134"/>
      <c r="K50" s="207"/>
      <c r="L50" s="135"/>
      <c r="M50" s="11"/>
      <c r="N50" s="207"/>
      <c r="O50" s="135"/>
      <c r="P50" s="134"/>
      <c r="Q50" s="207"/>
      <c r="R50" s="135"/>
      <c r="S50" s="134"/>
      <c r="T50" s="207"/>
      <c r="U50" s="135"/>
      <c r="V50" s="134"/>
      <c r="W50" s="207"/>
      <c r="X50" s="11"/>
      <c r="Y50" s="11"/>
      <c r="Z50" s="207"/>
      <c r="AA50" s="135"/>
      <c r="AB50" s="134"/>
      <c r="AC50" s="207"/>
      <c r="AD50" s="135"/>
      <c r="AE50" s="134"/>
      <c r="AF50" s="207"/>
      <c r="AG50" s="135"/>
      <c r="AH50" s="134"/>
      <c r="AI50" s="207"/>
      <c r="AJ50" s="11"/>
      <c r="AK50" s="11"/>
      <c r="AL50" s="207"/>
      <c r="AM50" s="135"/>
      <c r="AN50" s="134"/>
      <c r="AO50" s="207"/>
      <c r="AP50" s="135"/>
      <c r="AQ50" s="134"/>
      <c r="AR50" s="207"/>
      <c r="AS50" s="135"/>
      <c r="AT50" s="134"/>
      <c r="AU50" s="207"/>
      <c r="AV50" s="11"/>
      <c r="AW50" s="11"/>
      <c r="AX50" s="207"/>
      <c r="AY50" s="135"/>
      <c r="AZ50" s="134"/>
      <c r="BA50" s="134"/>
      <c r="BB50" s="264"/>
    </row>
    <row r="51" spans="1:54" ht="59.4" customHeight="1" thickBot="1" x14ac:dyDescent="0.4">
      <c r="A51" s="333">
        <v>38</v>
      </c>
      <c r="B51" s="311" t="s">
        <v>789</v>
      </c>
      <c r="C51" s="312" t="s">
        <v>790</v>
      </c>
      <c r="D51" s="313" t="s">
        <v>736</v>
      </c>
      <c r="E51" s="314"/>
      <c r="F51" s="315" t="s">
        <v>1188</v>
      </c>
      <c r="G51" s="316"/>
      <c r="H51" s="317"/>
      <c r="I51" s="318"/>
      <c r="J51" s="316"/>
      <c r="K51" s="317"/>
      <c r="L51" s="318"/>
      <c r="M51" s="319"/>
      <c r="N51" s="317"/>
      <c r="O51" s="318"/>
      <c r="P51" s="316"/>
      <c r="Q51" s="317"/>
      <c r="R51" s="318"/>
      <c r="S51" s="316"/>
      <c r="T51" s="317"/>
      <c r="U51" s="318"/>
      <c r="V51" s="316"/>
      <c r="W51" s="317"/>
      <c r="X51" s="319"/>
      <c r="Y51" s="319"/>
      <c r="Z51" s="317"/>
      <c r="AA51" s="318"/>
      <c r="AB51" s="316"/>
      <c r="AC51" s="317"/>
      <c r="AD51" s="318"/>
      <c r="AE51" s="316"/>
      <c r="AF51" s="317"/>
      <c r="AG51" s="318"/>
      <c r="AH51" s="316"/>
      <c r="AI51" s="317"/>
      <c r="AJ51" s="319"/>
      <c r="AK51" s="319"/>
      <c r="AL51" s="317"/>
      <c r="AM51" s="318"/>
      <c r="AN51" s="316"/>
      <c r="AO51" s="317"/>
      <c r="AP51" s="318"/>
      <c r="AQ51" s="316"/>
      <c r="AR51" s="317"/>
      <c r="AS51" s="318"/>
      <c r="AT51" s="316"/>
      <c r="AU51" s="317"/>
      <c r="AV51" s="319"/>
      <c r="AW51" s="319"/>
      <c r="AX51" s="317"/>
      <c r="AY51" s="318"/>
      <c r="AZ51" s="316"/>
      <c r="BA51" s="316"/>
      <c r="BB51" s="320"/>
    </row>
    <row r="52" spans="1:54" x14ac:dyDescent="0.35">
      <c r="B52" s="154"/>
      <c r="C52" s="321"/>
      <c r="D52" s="322"/>
      <c r="E52" s="323"/>
      <c r="F52" s="324"/>
      <c r="G52" s="186"/>
      <c r="H52" s="186"/>
      <c r="I52" s="42"/>
      <c r="J52" s="42"/>
      <c r="K52" s="42"/>
      <c r="L52" s="42"/>
      <c r="M52" s="42"/>
      <c r="N52" s="186"/>
      <c r="O52" s="186"/>
      <c r="P52" s="186"/>
      <c r="Q52" s="186"/>
      <c r="R52" s="186"/>
      <c r="S52" s="186"/>
      <c r="T52" s="186"/>
      <c r="U52" s="186"/>
      <c r="V52" s="186"/>
      <c r="W52" s="186"/>
      <c r="X52" s="186"/>
      <c r="Y52" s="186"/>
      <c r="Z52" s="186"/>
      <c r="AA52" s="186"/>
      <c r="AB52" s="186"/>
      <c r="AC52" s="186"/>
      <c r="AD52" s="186"/>
      <c r="AE52" s="186"/>
      <c r="AF52" s="186"/>
      <c r="AG52" s="42"/>
      <c r="AH52" s="42"/>
      <c r="AI52" s="42"/>
      <c r="AJ52" s="42"/>
      <c r="AK52" s="42"/>
      <c r="AL52" s="186"/>
      <c r="AM52" s="186"/>
      <c r="AN52" s="186"/>
      <c r="AO52" s="186"/>
      <c r="AP52" s="186"/>
      <c r="AQ52" s="186"/>
      <c r="AR52" s="186"/>
      <c r="AS52" s="186"/>
      <c r="AT52" s="186"/>
      <c r="AU52" s="186"/>
      <c r="AV52" s="186"/>
      <c r="AW52" s="186"/>
      <c r="AX52" s="186"/>
      <c r="AY52" s="186"/>
      <c r="AZ52" s="186"/>
      <c r="BA52" s="186"/>
      <c r="BB52" s="186"/>
    </row>
    <row r="53" spans="1:54" x14ac:dyDescent="0.35">
      <c r="B53" s="154"/>
      <c r="C53" s="321"/>
      <c r="D53" s="322"/>
      <c r="E53" s="323"/>
      <c r="F53" s="324"/>
      <c r="G53" s="186"/>
      <c r="H53" s="186"/>
      <c r="I53" s="42"/>
      <c r="J53" s="42"/>
      <c r="K53" s="42"/>
      <c r="L53" s="42"/>
      <c r="M53" s="42"/>
      <c r="N53" s="186"/>
      <c r="O53" s="186"/>
      <c r="P53" s="186"/>
      <c r="Q53" s="186"/>
      <c r="R53" s="186"/>
      <c r="S53" s="186"/>
      <c r="T53" s="186"/>
      <c r="U53" s="186"/>
      <c r="V53" s="186"/>
      <c r="W53" s="186"/>
      <c r="X53" s="186"/>
      <c r="Y53" s="186"/>
      <c r="Z53" s="186"/>
      <c r="AA53" s="186"/>
      <c r="AB53" s="186"/>
      <c r="AC53" s="186"/>
      <c r="AD53" s="186"/>
      <c r="AE53" s="186"/>
      <c r="AF53" s="186"/>
      <c r="AG53" s="42"/>
      <c r="AH53" s="42"/>
      <c r="AI53" s="42"/>
      <c r="AJ53" s="42"/>
      <c r="AK53" s="42"/>
      <c r="AL53" s="186"/>
      <c r="AM53" s="186"/>
      <c r="AN53" s="186"/>
      <c r="AO53" s="186"/>
      <c r="AP53" s="186"/>
      <c r="AQ53" s="186"/>
      <c r="AR53" s="186"/>
      <c r="AS53" s="186"/>
      <c r="AT53" s="186"/>
      <c r="AU53" s="186"/>
      <c r="AV53" s="186"/>
      <c r="AW53" s="186"/>
      <c r="AX53" s="186"/>
      <c r="AY53" s="186"/>
      <c r="AZ53" s="186"/>
      <c r="BA53" s="186"/>
      <c r="BB53" s="186"/>
    </row>
    <row r="54" spans="1:54" x14ac:dyDescent="0.35">
      <c r="B54" s="154"/>
      <c r="C54" s="321"/>
      <c r="D54" s="322"/>
      <c r="E54" s="323"/>
      <c r="F54" s="324"/>
      <c r="G54" s="186"/>
      <c r="H54" s="186"/>
      <c r="I54" s="42"/>
      <c r="J54" s="42"/>
      <c r="K54" s="42"/>
      <c r="L54" s="42"/>
      <c r="M54" s="42"/>
      <c r="N54" s="186"/>
      <c r="O54" s="186"/>
      <c r="P54" s="186"/>
      <c r="Q54" s="186"/>
      <c r="R54" s="186"/>
      <c r="S54" s="186"/>
      <c r="T54" s="186"/>
      <c r="U54" s="186"/>
      <c r="V54" s="186"/>
      <c r="W54" s="186"/>
      <c r="X54" s="186"/>
      <c r="Y54" s="186"/>
      <c r="Z54" s="186"/>
      <c r="AA54" s="186"/>
      <c r="AB54" s="186"/>
      <c r="AC54" s="186"/>
      <c r="AD54" s="186"/>
      <c r="AE54" s="186"/>
      <c r="AF54" s="186"/>
      <c r="AG54" s="42"/>
      <c r="AH54" s="42"/>
      <c r="AI54" s="42"/>
      <c r="AJ54" s="42"/>
      <c r="AK54" s="42"/>
      <c r="AL54" s="186"/>
      <c r="AM54" s="186"/>
      <c r="AN54" s="186"/>
      <c r="AO54" s="186"/>
      <c r="AP54" s="186"/>
      <c r="AQ54" s="186"/>
      <c r="AR54" s="186"/>
      <c r="AS54" s="186"/>
      <c r="AT54" s="186"/>
      <c r="AU54" s="186"/>
      <c r="AV54" s="186"/>
      <c r="AW54" s="186"/>
      <c r="AX54" s="186"/>
      <c r="AY54" s="186"/>
      <c r="AZ54" s="186"/>
      <c r="BA54" s="186"/>
      <c r="BB54" s="186"/>
    </row>
    <row r="55" spans="1:54" x14ac:dyDescent="0.35">
      <c r="B55" s="154"/>
      <c r="C55" s="321"/>
      <c r="D55" s="322"/>
      <c r="E55" s="323"/>
      <c r="F55" s="324"/>
      <c r="G55" s="186"/>
      <c r="H55" s="186"/>
      <c r="I55" s="42"/>
      <c r="J55" s="42"/>
      <c r="K55" s="42"/>
      <c r="L55" s="42"/>
      <c r="M55" s="42"/>
      <c r="N55" s="186"/>
      <c r="O55" s="186"/>
      <c r="P55" s="186"/>
      <c r="Q55" s="186"/>
      <c r="R55" s="186"/>
      <c r="S55" s="186"/>
      <c r="T55" s="186"/>
      <c r="U55" s="186"/>
      <c r="V55" s="186"/>
      <c r="W55" s="186"/>
      <c r="X55" s="186"/>
      <c r="Y55" s="186"/>
      <c r="Z55" s="186"/>
      <c r="AA55" s="186"/>
      <c r="AB55" s="186"/>
      <c r="AC55" s="186"/>
      <c r="AD55" s="186"/>
      <c r="AE55" s="186"/>
      <c r="AF55" s="186"/>
      <c r="AG55" s="42"/>
      <c r="AH55" s="42"/>
      <c r="AI55" s="42"/>
      <c r="AJ55" s="42"/>
      <c r="AK55" s="42"/>
      <c r="AL55" s="186"/>
      <c r="AM55" s="186"/>
      <c r="AN55" s="186"/>
      <c r="AO55" s="186"/>
      <c r="AP55" s="186"/>
      <c r="AQ55" s="186"/>
      <c r="AR55" s="186"/>
      <c r="AS55" s="186"/>
      <c r="AT55" s="186"/>
      <c r="AU55" s="186"/>
      <c r="AV55" s="186"/>
      <c r="AW55" s="186"/>
      <c r="AX55" s="186"/>
      <c r="AY55" s="186"/>
      <c r="AZ55" s="186"/>
      <c r="BA55" s="186"/>
      <c r="BB55" s="186"/>
    </row>
    <row r="56" spans="1:54" x14ac:dyDescent="0.35">
      <c r="B56" s="154"/>
      <c r="C56" s="321"/>
      <c r="D56" s="322"/>
      <c r="E56" s="323"/>
      <c r="F56" s="324"/>
      <c r="G56" s="186"/>
      <c r="H56" s="186"/>
      <c r="I56" s="42"/>
      <c r="J56" s="42"/>
      <c r="K56" s="42"/>
      <c r="L56" s="42"/>
      <c r="M56" s="42"/>
      <c r="N56" s="186"/>
      <c r="O56" s="186"/>
      <c r="P56" s="186"/>
      <c r="Q56" s="186"/>
      <c r="R56" s="186"/>
      <c r="S56" s="186"/>
      <c r="T56" s="186"/>
      <c r="U56" s="186"/>
      <c r="V56" s="186"/>
      <c r="W56" s="186"/>
      <c r="X56" s="186"/>
      <c r="Y56" s="186"/>
      <c r="Z56" s="186"/>
      <c r="AA56" s="186"/>
      <c r="AB56" s="186"/>
      <c r="AC56" s="186"/>
      <c r="AD56" s="186"/>
      <c r="AE56" s="186"/>
      <c r="AF56" s="186"/>
      <c r="AG56" s="42"/>
      <c r="AH56" s="42"/>
      <c r="AI56" s="42"/>
      <c r="AJ56" s="42"/>
      <c r="AK56" s="42"/>
      <c r="AL56" s="186"/>
      <c r="AM56" s="186"/>
      <c r="AN56" s="186"/>
      <c r="AO56" s="186"/>
      <c r="AP56" s="186"/>
      <c r="AQ56" s="186"/>
      <c r="AR56" s="186"/>
      <c r="AS56" s="186"/>
      <c r="AT56" s="186"/>
      <c r="AU56" s="186"/>
      <c r="AV56" s="186"/>
      <c r="AW56" s="186"/>
      <c r="AX56" s="186"/>
      <c r="AY56" s="186"/>
      <c r="AZ56" s="186"/>
      <c r="BA56" s="186"/>
      <c r="BB56" s="186"/>
    </row>
    <row r="57" spans="1:54" x14ac:dyDescent="0.35">
      <c r="B57" s="154"/>
      <c r="C57" s="321"/>
      <c r="D57" s="322"/>
      <c r="E57" s="323"/>
      <c r="F57" s="324"/>
      <c r="G57" s="186"/>
      <c r="H57" s="186"/>
      <c r="I57" s="42"/>
      <c r="J57" s="42"/>
      <c r="K57" s="42"/>
      <c r="L57" s="42"/>
      <c r="M57" s="42"/>
      <c r="N57" s="186"/>
      <c r="O57" s="186"/>
      <c r="P57" s="186"/>
      <c r="Q57" s="186"/>
      <c r="R57" s="186"/>
      <c r="S57" s="186"/>
      <c r="T57" s="186"/>
      <c r="U57" s="186"/>
      <c r="V57" s="186"/>
      <c r="W57" s="186"/>
      <c r="X57" s="186"/>
      <c r="Y57" s="186"/>
      <c r="Z57" s="186"/>
      <c r="AA57" s="186"/>
      <c r="AB57" s="186"/>
      <c r="AC57" s="186"/>
      <c r="AD57" s="186"/>
      <c r="AE57" s="186"/>
      <c r="AF57" s="186"/>
      <c r="AG57" s="42"/>
      <c r="AH57" s="42"/>
      <c r="AI57" s="42"/>
      <c r="AJ57" s="42"/>
      <c r="AK57" s="42"/>
      <c r="AL57" s="186"/>
      <c r="AM57" s="186"/>
      <c r="AN57" s="186"/>
      <c r="AO57" s="186"/>
      <c r="AP57" s="186"/>
      <c r="AQ57" s="186"/>
      <c r="AR57" s="186"/>
      <c r="AS57" s="186"/>
      <c r="AT57" s="186"/>
      <c r="AU57" s="186"/>
      <c r="AV57" s="186"/>
      <c r="AW57" s="186"/>
      <c r="AX57" s="186"/>
      <c r="AY57" s="186"/>
      <c r="AZ57" s="186"/>
      <c r="BA57" s="186"/>
      <c r="BB57" s="186"/>
    </row>
    <row r="58" spans="1:54" x14ac:dyDescent="0.35">
      <c r="B58" s="154"/>
      <c r="C58" s="321"/>
      <c r="D58" s="322"/>
      <c r="E58" s="323"/>
      <c r="F58" s="324"/>
      <c r="G58" s="186"/>
      <c r="H58" s="186"/>
      <c r="I58" s="42"/>
      <c r="J58" s="42"/>
      <c r="K58" s="42"/>
      <c r="L58" s="42"/>
      <c r="M58" s="42"/>
      <c r="N58" s="186"/>
      <c r="O58" s="186"/>
      <c r="P58" s="186"/>
      <c r="Q58" s="186"/>
      <c r="R58" s="186"/>
      <c r="S58" s="186"/>
      <c r="T58" s="186"/>
      <c r="U58" s="186"/>
      <c r="V58" s="186"/>
      <c r="W58" s="186"/>
      <c r="X58" s="186"/>
      <c r="Y58" s="186"/>
      <c r="Z58" s="186"/>
      <c r="AA58" s="186"/>
      <c r="AB58" s="186"/>
      <c r="AC58" s="186"/>
      <c r="AD58" s="186"/>
      <c r="AE58" s="186"/>
      <c r="AF58" s="186"/>
      <c r="AG58" s="42"/>
      <c r="AH58" s="42"/>
      <c r="AI58" s="42"/>
      <c r="AJ58" s="42"/>
      <c r="AK58" s="42"/>
      <c r="AL58" s="186"/>
      <c r="AM58" s="186"/>
      <c r="AN58" s="186"/>
      <c r="AO58" s="186"/>
      <c r="AP58" s="186"/>
      <c r="AQ58" s="186"/>
      <c r="AR58" s="186"/>
      <c r="AS58" s="186"/>
      <c r="AT58" s="186"/>
      <c r="AU58" s="186"/>
      <c r="AV58" s="186"/>
      <c r="AW58" s="186"/>
      <c r="AX58" s="186"/>
      <c r="AY58" s="186"/>
      <c r="AZ58" s="186"/>
      <c r="BA58" s="186"/>
      <c r="BB58" s="186"/>
    </row>
    <row r="59" spans="1:54" x14ac:dyDescent="0.35">
      <c r="B59" s="154"/>
      <c r="C59" s="321"/>
      <c r="D59" s="322"/>
      <c r="E59" s="323"/>
      <c r="F59" s="324"/>
      <c r="G59" s="186"/>
      <c r="H59" s="186"/>
      <c r="I59" s="42"/>
      <c r="J59" s="42"/>
      <c r="K59" s="42"/>
      <c r="L59" s="42"/>
      <c r="M59" s="42"/>
      <c r="N59" s="186"/>
      <c r="O59" s="186"/>
      <c r="P59" s="186"/>
      <c r="Q59" s="186"/>
      <c r="R59" s="186"/>
      <c r="S59" s="186"/>
      <c r="T59" s="186"/>
      <c r="U59" s="186"/>
      <c r="V59" s="186"/>
      <c r="W59" s="186"/>
      <c r="X59" s="186"/>
      <c r="Y59" s="186"/>
      <c r="Z59" s="186"/>
      <c r="AA59" s="186"/>
      <c r="AB59" s="186"/>
      <c r="AC59" s="186"/>
      <c r="AD59" s="186"/>
      <c r="AE59" s="186"/>
      <c r="AF59" s="186"/>
      <c r="AG59" s="42"/>
      <c r="AH59" s="42"/>
      <c r="AI59" s="42"/>
      <c r="AJ59" s="42"/>
      <c r="AK59" s="42"/>
      <c r="AL59" s="186"/>
      <c r="AM59" s="186"/>
      <c r="AN59" s="186"/>
      <c r="AO59" s="186"/>
      <c r="AP59" s="186"/>
      <c r="AQ59" s="186"/>
      <c r="AR59" s="186"/>
      <c r="AS59" s="186"/>
      <c r="AT59" s="186"/>
      <c r="AU59" s="186"/>
      <c r="AV59" s="186"/>
      <c r="AW59" s="186"/>
      <c r="AX59" s="186"/>
      <c r="AY59" s="186"/>
      <c r="AZ59" s="186"/>
      <c r="BA59" s="186"/>
      <c r="BB59" s="186"/>
    </row>
    <row r="60" spans="1:54" x14ac:dyDescent="0.35">
      <c r="B60" s="154"/>
      <c r="C60" s="321"/>
      <c r="D60" s="322"/>
      <c r="E60" s="323"/>
      <c r="F60" s="324"/>
      <c r="G60" s="186"/>
      <c r="H60" s="186"/>
      <c r="I60" s="42"/>
      <c r="J60" s="42"/>
      <c r="K60" s="42"/>
      <c r="L60" s="42"/>
      <c r="M60" s="42"/>
      <c r="N60" s="186"/>
      <c r="O60" s="186"/>
      <c r="P60" s="186"/>
      <c r="Q60" s="186"/>
      <c r="R60" s="186"/>
      <c r="S60" s="186"/>
      <c r="T60" s="186"/>
      <c r="U60" s="186"/>
      <c r="V60" s="186"/>
      <c r="W60" s="186"/>
      <c r="X60" s="186"/>
      <c r="Y60" s="186"/>
      <c r="Z60" s="186"/>
      <c r="AA60" s="186"/>
      <c r="AB60" s="186"/>
      <c r="AC60" s="186"/>
      <c r="AD60" s="186"/>
      <c r="AE60" s="186"/>
      <c r="AF60" s="186"/>
      <c r="AG60" s="42"/>
      <c r="AH60" s="42"/>
      <c r="AI60" s="42"/>
      <c r="AJ60" s="42"/>
      <c r="AK60" s="42"/>
      <c r="AL60" s="186"/>
      <c r="AM60" s="186"/>
      <c r="AN60" s="186"/>
      <c r="AO60" s="186"/>
      <c r="AP60" s="186"/>
      <c r="AQ60" s="186"/>
      <c r="AR60" s="186"/>
      <c r="AS60" s="186"/>
      <c r="AT60" s="186"/>
      <c r="AU60" s="186"/>
      <c r="AV60" s="186"/>
      <c r="AW60" s="186"/>
      <c r="AX60" s="186"/>
      <c r="AY60" s="186"/>
      <c r="AZ60" s="186"/>
      <c r="BA60" s="186"/>
      <c r="BB60" s="186"/>
    </row>
    <row r="61" spans="1:54" x14ac:dyDescent="0.35">
      <c r="B61" s="154"/>
      <c r="C61" s="321"/>
      <c r="D61" s="322"/>
      <c r="E61" s="323"/>
      <c r="F61" s="324"/>
      <c r="G61" s="186"/>
      <c r="H61" s="186"/>
      <c r="I61" s="42"/>
      <c r="J61" s="42"/>
      <c r="K61" s="42"/>
      <c r="L61" s="42"/>
      <c r="M61" s="42"/>
      <c r="N61" s="186"/>
      <c r="O61" s="186"/>
      <c r="P61" s="186"/>
      <c r="Q61" s="186"/>
      <c r="R61" s="186"/>
      <c r="S61" s="186"/>
      <c r="T61" s="186"/>
      <c r="U61" s="186"/>
      <c r="V61" s="186"/>
      <c r="W61" s="186"/>
      <c r="X61" s="186"/>
      <c r="Y61" s="186"/>
      <c r="Z61" s="186"/>
      <c r="AA61" s="186"/>
      <c r="AB61" s="186"/>
      <c r="AC61" s="186"/>
      <c r="AD61" s="186"/>
      <c r="AE61" s="186"/>
      <c r="AF61" s="186"/>
      <c r="AG61" s="42"/>
      <c r="AH61" s="42"/>
      <c r="AI61" s="42"/>
      <c r="AJ61" s="42"/>
      <c r="AK61" s="42"/>
      <c r="AL61" s="186"/>
      <c r="AM61" s="186"/>
      <c r="AN61" s="186"/>
      <c r="AO61" s="186"/>
      <c r="AP61" s="186"/>
      <c r="AQ61" s="186"/>
      <c r="AR61" s="186"/>
      <c r="AS61" s="186"/>
      <c r="AT61" s="186"/>
      <c r="AU61" s="186"/>
      <c r="AV61" s="186"/>
      <c r="AW61" s="186"/>
      <c r="AX61" s="186"/>
      <c r="AY61" s="186"/>
      <c r="AZ61" s="186"/>
      <c r="BA61" s="186"/>
      <c r="BB61" s="186"/>
    </row>
    <row r="62" spans="1:54" x14ac:dyDescent="0.35">
      <c r="B62" s="154"/>
      <c r="C62" s="321"/>
      <c r="D62" s="322"/>
      <c r="E62" s="323"/>
      <c r="F62" s="324"/>
      <c r="G62" s="186"/>
      <c r="H62" s="186"/>
      <c r="I62" s="42"/>
      <c r="J62" s="42"/>
      <c r="K62" s="42"/>
      <c r="L62" s="42"/>
      <c r="M62" s="42"/>
      <c r="N62" s="186"/>
      <c r="O62" s="186"/>
      <c r="P62" s="186"/>
      <c r="Q62" s="186"/>
      <c r="R62" s="186"/>
      <c r="S62" s="186"/>
      <c r="T62" s="186"/>
      <c r="U62" s="186"/>
      <c r="V62" s="186"/>
      <c r="W62" s="186"/>
      <c r="X62" s="186"/>
      <c r="Y62" s="186"/>
      <c r="Z62" s="186"/>
      <c r="AA62" s="186"/>
      <c r="AB62" s="186"/>
      <c r="AC62" s="186"/>
      <c r="AD62" s="186"/>
      <c r="AE62" s="186"/>
      <c r="AF62" s="186"/>
      <c r="AG62" s="42"/>
      <c r="AH62" s="42"/>
      <c r="AI62" s="42"/>
      <c r="AJ62" s="42"/>
      <c r="AK62" s="42"/>
      <c r="AL62" s="186"/>
      <c r="AM62" s="186"/>
      <c r="AN62" s="186"/>
      <c r="AO62" s="186"/>
      <c r="AP62" s="186"/>
      <c r="AQ62" s="186"/>
      <c r="AR62" s="186"/>
      <c r="AS62" s="186"/>
      <c r="AT62" s="186"/>
      <c r="AU62" s="186"/>
      <c r="AV62" s="186"/>
      <c r="AW62" s="186"/>
      <c r="AX62" s="186"/>
      <c r="AY62" s="186"/>
      <c r="AZ62" s="186"/>
      <c r="BA62" s="186"/>
      <c r="BB62" s="186"/>
    </row>
    <row r="63" spans="1:54" x14ac:dyDescent="0.35">
      <c r="B63" s="154"/>
      <c r="C63" s="321"/>
      <c r="D63" s="322"/>
      <c r="E63" s="323"/>
      <c r="F63" s="324"/>
      <c r="G63" s="186"/>
      <c r="H63" s="186"/>
      <c r="I63" s="42"/>
      <c r="J63" s="42"/>
      <c r="K63" s="42"/>
      <c r="L63" s="42"/>
      <c r="M63" s="42"/>
      <c r="N63" s="186"/>
      <c r="O63" s="186"/>
      <c r="P63" s="186"/>
      <c r="Q63" s="186"/>
      <c r="R63" s="186"/>
      <c r="S63" s="186"/>
      <c r="T63" s="186"/>
      <c r="U63" s="186"/>
      <c r="V63" s="186"/>
      <c r="W63" s="186"/>
      <c r="X63" s="186"/>
      <c r="Y63" s="186"/>
      <c r="Z63" s="186"/>
      <c r="AA63" s="186"/>
      <c r="AB63" s="186"/>
      <c r="AC63" s="186"/>
      <c r="AD63" s="186"/>
      <c r="AE63" s="186"/>
      <c r="AF63" s="186"/>
      <c r="AG63" s="42"/>
      <c r="AH63" s="42"/>
      <c r="AI63" s="42"/>
      <c r="AJ63" s="42"/>
      <c r="AK63" s="42"/>
      <c r="AL63" s="186"/>
      <c r="AM63" s="186"/>
      <c r="AN63" s="186"/>
      <c r="AO63" s="186"/>
      <c r="AP63" s="186"/>
      <c r="AQ63" s="186"/>
      <c r="AR63" s="186"/>
      <c r="AS63" s="186"/>
      <c r="AT63" s="186"/>
      <c r="AU63" s="186"/>
      <c r="AV63" s="186"/>
      <c r="AW63" s="186"/>
      <c r="AX63" s="186"/>
      <c r="AY63" s="186"/>
      <c r="AZ63" s="186"/>
      <c r="BA63" s="186"/>
      <c r="BB63" s="186"/>
    </row>
    <row r="64" spans="1:54" x14ac:dyDescent="0.35">
      <c r="B64" s="154"/>
      <c r="C64" s="321"/>
      <c r="D64" s="322"/>
      <c r="E64" s="323"/>
      <c r="F64" s="324"/>
      <c r="G64" s="186"/>
      <c r="H64" s="186"/>
      <c r="I64" s="42"/>
      <c r="J64" s="42"/>
      <c r="K64" s="42"/>
      <c r="L64" s="42"/>
      <c r="M64" s="42"/>
      <c r="N64" s="186"/>
      <c r="O64" s="186"/>
      <c r="P64" s="186"/>
      <c r="Q64" s="186"/>
      <c r="R64" s="186"/>
      <c r="S64" s="186"/>
      <c r="T64" s="186"/>
      <c r="U64" s="186"/>
      <c r="V64" s="186"/>
      <c r="W64" s="186"/>
      <c r="X64" s="186"/>
      <c r="Y64" s="186"/>
      <c r="Z64" s="186"/>
      <c r="AA64" s="186"/>
      <c r="AB64" s="186"/>
      <c r="AC64" s="186"/>
      <c r="AD64" s="186"/>
      <c r="AE64" s="186"/>
      <c r="AF64" s="186"/>
      <c r="AG64" s="42"/>
      <c r="AH64" s="42"/>
      <c r="AI64" s="42"/>
      <c r="AJ64" s="42"/>
      <c r="AK64" s="42"/>
      <c r="AL64" s="186"/>
      <c r="AM64" s="186"/>
      <c r="AN64" s="186"/>
      <c r="AO64" s="186"/>
      <c r="AP64" s="186"/>
      <c r="AQ64" s="186"/>
      <c r="AR64" s="186"/>
      <c r="AS64" s="186"/>
      <c r="AT64" s="186"/>
      <c r="AU64" s="186"/>
      <c r="AV64" s="186"/>
      <c r="AW64" s="186"/>
      <c r="AX64" s="186"/>
      <c r="AY64" s="186"/>
      <c r="AZ64" s="186"/>
      <c r="BA64" s="186"/>
      <c r="BB64" s="186"/>
    </row>
    <row r="65" spans="2:54" x14ac:dyDescent="0.35">
      <c r="B65" s="154"/>
      <c r="C65" s="321"/>
      <c r="D65" s="322"/>
      <c r="E65" s="323"/>
      <c r="F65" s="324"/>
      <c r="G65" s="186"/>
      <c r="H65" s="186"/>
      <c r="I65" s="42"/>
      <c r="J65" s="42"/>
      <c r="K65" s="42"/>
      <c r="L65" s="42"/>
      <c r="M65" s="42"/>
      <c r="N65" s="186"/>
      <c r="O65" s="186"/>
      <c r="P65" s="186"/>
      <c r="Q65" s="186"/>
      <c r="R65" s="186"/>
      <c r="S65" s="186"/>
      <c r="T65" s="186"/>
      <c r="U65" s="186"/>
      <c r="V65" s="186"/>
      <c r="W65" s="186"/>
      <c r="X65" s="186"/>
      <c r="Y65" s="186"/>
      <c r="Z65" s="186"/>
      <c r="AA65" s="186"/>
      <c r="AB65" s="186"/>
      <c r="AC65" s="186"/>
      <c r="AD65" s="186"/>
      <c r="AE65" s="186"/>
      <c r="AF65" s="186"/>
      <c r="AG65" s="42"/>
      <c r="AH65" s="42"/>
      <c r="AI65" s="42"/>
      <c r="AJ65" s="42"/>
      <c r="AK65" s="42"/>
      <c r="AL65" s="186"/>
      <c r="AM65" s="186"/>
      <c r="AN65" s="186"/>
      <c r="AO65" s="186"/>
      <c r="AP65" s="186"/>
      <c r="AQ65" s="186"/>
      <c r="AR65" s="186"/>
      <c r="AS65" s="186"/>
      <c r="AT65" s="186"/>
      <c r="AU65" s="186"/>
      <c r="AV65" s="186"/>
      <c r="AW65" s="186"/>
      <c r="AX65" s="186"/>
      <c r="AY65" s="186"/>
      <c r="AZ65" s="186"/>
      <c r="BA65" s="186"/>
      <c r="BB65" s="186"/>
    </row>
    <row r="66" spans="2:54" x14ac:dyDescent="0.35">
      <c r="B66" s="154"/>
      <c r="C66" s="321"/>
      <c r="D66" s="322"/>
      <c r="E66" s="323"/>
      <c r="F66" s="324"/>
      <c r="G66" s="186"/>
      <c r="H66" s="186"/>
      <c r="I66" s="42"/>
      <c r="J66" s="42"/>
      <c r="K66" s="42"/>
      <c r="L66" s="42"/>
      <c r="M66" s="42"/>
      <c r="N66" s="186"/>
      <c r="O66" s="186"/>
      <c r="P66" s="186"/>
      <c r="Q66" s="186"/>
      <c r="R66" s="186"/>
      <c r="S66" s="186"/>
      <c r="T66" s="186"/>
      <c r="U66" s="186"/>
      <c r="V66" s="186"/>
      <c r="W66" s="186"/>
      <c r="X66" s="186"/>
      <c r="Y66" s="186"/>
      <c r="Z66" s="186"/>
      <c r="AA66" s="186"/>
      <c r="AB66" s="186"/>
      <c r="AC66" s="186"/>
      <c r="AD66" s="186"/>
      <c r="AE66" s="186"/>
      <c r="AF66" s="186"/>
      <c r="AG66" s="42"/>
      <c r="AH66" s="42"/>
      <c r="AI66" s="42"/>
      <c r="AJ66" s="42"/>
      <c r="AK66" s="42"/>
      <c r="AL66" s="186"/>
      <c r="AM66" s="186"/>
      <c r="AN66" s="186"/>
      <c r="AO66" s="186"/>
      <c r="AP66" s="186"/>
      <c r="AQ66" s="186"/>
      <c r="AR66" s="186"/>
      <c r="AS66" s="186"/>
      <c r="AT66" s="186"/>
      <c r="AU66" s="186"/>
      <c r="AV66" s="186"/>
      <c r="AW66" s="186"/>
      <c r="AX66" s="186"/>
      <c r="AY66" s="186"/>
      <c r="AZ66" s="186"/>
      <c r="BA66" s="186"/>
      <c r="BB66" s="186"/>
    </row>
    <row r="67" spans="2:54" x14ac:dyDescent="0.35">
      <c r="B67" s="154"/>
      <c r="C67" s="321"/>
      <c r="D67" s="322"/>
      <c r="E67" s="323"/>
      <c r="F67" s="324"/>
      <c r="G67" s="186"/>
      <c r="H67" s="186"/>
      <c r="I67" s="42"/>
      <c r="J67" s="42"/>
      <c r="K67" s="42"/>
      <c r="L67" s="42"/>
      <c r="M67" s="42"/>
      <c r="N67" s="186"/>
      <c r="O67" s="186"/>
      <c r="P67" s="186"/>
      <c r="Q67" s="186"/>
      <c r="R67" s="186"/>
      <c r="S67" s="186"/>
      <c r="T67" s="186"/>
      <c r="U67" s="186"/>
      <c r="V67" s="186"/>
      <c r="W67" s="186"/>
      <c r="X67" s="186"/>
      <c r="Y67" s="186"/>
      <c r="Z67" s="186"/>
      <c r="AA67" s="186"/>
      <c r="AB67" s="186"/>
      <c r="AC67" s="186"/>
      <c r="AD67" s="186"/>
      <c r="AE67" s="186"/>
      <c r="AF67" s="186"/>
      <c r="AG67" s="42"/>
      <c r="AH67" s="42"/>
      <c r="AI67" s="42"/>
      <c r="AJ67" s="42"/>
      <c r="AK67" s="42"/>
      <c r="AL67" s="186"/>
      <c r="AM67" s="186"/>
      <c r="AN67" s="186"/>
      <c r="AO67" s="186"/>
      <c r="AP67" s="186"/>
      <c r="AQ67" s="186"/>
      <c r="AR67" s="186"/>
      <c r="AS67" s="186"/>
      <c r="AT67" s="186"/>
      <c r="AU67" s="186"/>
      <c r="AV67" s="186"/>
      <c r="AW67" s="186"/>
      <c r="AX67" s="186"/>
      <c r="AY67" s="186"/>
      <c r="AZ67" s="186"/>
      <c r="BA67" s="186"/>
      <c r="BB67" s="186"/>
    </row>
    <row r="68" spans="2:54" x14ac:dyDescent="0.35">
      <c r="B68" s="154"/>
      <c r="C68" s="321"/>
      <c r="D68" s="322"/>
      <c r="E68" s="323"/>
      <c r="F68" s="324"/>
      <c r="G68" s="186"/>
      <c r="H68" s="186"/>
      <c r="I68" s="42"/>
      <c r="J68" s="42"/>
      <c r="K68" s="42"/>
      <c r="L68" s="42"/>
      <c r="M68" s="42"/>
      <c r="N68" s="186"/>
      <c r="O68" s="186"/>
      <c r="P68" s="186"/>
      <c r="Q68" s="186"/>
      <c r="R68" s="186"/>
      <c r="S68" s="186"/>
      <c r="T68" s="186"/>
      <c r="U68" s="186"/>
      <c r="V68" s="186"/>
      <c r="W68" s="186"/>
      <c r="X68" s="186"/>
      <c r="Y68" s="186"/>
      <c r="Z68" s="186"/>
      <c r="AA68" s="186"/>
      <c r="AB68" s="186"/>
      <c r="AC68" s="186"/>
      <c r="AD68" s="186"/>
      <c r="AE68" s="186"/>
      <c r="AF68" s="186"/>
      <c r="AG68" s="42"/>
      <c r="AH68" s="42"/>
      <c r="AI68" s="42"/>
      <c r="AJ68" s="42"/>
      <c r="AK68" s="42"/>
      <c r="AL68" s="186"/>
      <c r="AM68" s="186"/>
      <c r="AN68" s="186"/>
      <c r="AO68" s="186"/>
      <c r="AP68" s="186"/>
      <c r="AQ68" s="186"/>
      <c r="AR68" s="186"/>
      <c r="AS68" s="186"/>
      <c r="AT68" s="186"/>
      <c r="AU68" s="186"/>
      <c r="AV68" s="186"/>
      <c r="AW68" s="186"/>
      <c r="AX68" s="186"/>
      <c r="AY68" s="186"/>
      <c r="AZ68" s="186"/>
      <c r="BA68" s="186"/>
      <c r="BB68" s="186"/>
    </row>
    <row r="69" spans="2:54" x14ac:dyDescent="0.35">
      <c r="B69" s="154"/>
      <c r="C69" s="321"/>
      <c r="D69" s="322"/>
      <c r="E69" s="323"/>
      <c r="F69" s="324"/>
      <c r="G69" s="186"/>
      <c r="H69" s="186"/>
      <c r="I69" s="42"/>
      <c r="J69" s="42"/>
      <c r="K69" s="42"/>
      <c r="L69" s="42"/>
      <c r="M69" s="42"/>
      <c r="N69" s="186"/>
      <c r="O69" s="186"/>
      <c r="P69" s="186"/>
      <c r="Q69" s="186"/>
      <c r="R69" s="186"/>
      <c r="S69" s="186"/>
      <c r="T69" s="186"/>
      <c r="U69" s="186"/>
      <c r="V69" s="186"/>
      <c r="W69" s="186"/>
      <c r="X69" s="186"/>
      <c r="Y69" s="186"/>
      <c r="Z69" s="186"/>
      <c r="AA69" s="186"/>
      <c r="AB69" s="186"/>
      <c r="AC69" s="186"/>
      <c r="AD69" s="186"/>
      <c r="AE69" s="186"/>
      <c r="AF69" s="186"/>
      <c r="AG69" s="42"/>
      <c r="AH69" s="42"/>
      <c r="AI69" s="42"/>
      <c r="AJ69" s="42"/>
      <c r="AK69" s="42"/>
      <c r="AL69" s="186"/>
      <c r="AM69" s="186"/>
      <c r="AN69" s="186"/>
      <c r="AO69" s="186"/>
      <c r="AP69" s="186"/>
      <c r="AQ69" s="186"/>
      <c r="AR69" s="186"/>
      <c r="AS69" s="186"/>
      <c r="AT69" s="186"/>
      <c r="AU69" s="186"/>
      <c r="AV69" s="186"/>
      <c r="AW69" s="186"/>
      <c r="AX69" s="186"/>
      <c r="AY69" s="186"/>
      <c r="AZ69" s="186"/>
      <c r="BA69" s="186"/>
      <c r="BB69" s="186"/>
    </row>
    <row r="70" spans="2:54" x14ac:dyDescent="0.35">
      <c r="B70" s="154"/>
      <c r="C70" s="321"/>
      <c r="D70" s="322"/>
      <c r="E70" s="323"/>
      <c r="F70" s="324"/>
      <c r="G70" s="186"/>
      <c r="H70" s="186"/>
      <c r="I70" s="42"/>
      <c r="J70" s="42"/>
      <c r="K70" s="42"/>
      <c r="L70" s="42"/>
      <c r="M70" s="42"/>
      <c r="N70" s="186"/>
      <c r="O70" s="186"/>
      <c r="P70" s="186"/>
      <c r="Q70" s="186"/>
      <c r="R70" s="186"/>
      <c r="S70" s="186"/>
      <c r="T70" s="186"/>
      <c r="U70" s="186"/>
      <c r="V70" s="186"/>
      <c r="W70" s="186"/>
      <c r="X70" s="186"/>
      <c r="Y70" s="186"/>
      <c r="Z70" s="186"/>
      <c r="AA70" s="186"/>
      <c r="AB70" s="186"/>
      <c r="AC70" s="186"/>
      <c r="AD70" s="186"/>
      <c r="AE70" s="186"/>
      <c r="AF70" s="186"/>
      <c r="AG70" s="42"/>
      <c r="AH70" s="42"/>
      <c r="AI70" s="42"/>
      <c r="AJ70" s="42"/>
      <c r="AK70" s="42"/>
      <c r="AL70" s="186"/>
      <c r="AM70" s="186"/>
      <c r="AN70" s="186"/>
      <c r="AO70" s="186"/>
      <c r="AP70" s="186"/>
      <c r="AQ70" s="186"/>
      <c r="AR70" s="186"/>
      <c r="AS70" s="186"/>
      <c r="AT70" s="186"/>
      <c r="AU70" s="186"/>
      <c r="AV70" s="186"/>
      <c r="AW70" s="186"/>
      <c r="AX70" s="186"/>
      <c r="AY70" s="186"/>
      <c r="AZ70" s="186"/>
      <c r="BA70" s="186"/>
      <c r="BB70" s="186"/>
    </row>
    <row r="71" spans="2:54" x14ac:dyDescent="0.35">
      <c r="B71" s="155"/>
      <c r="C71" s="321"/>
      <c r="D71" s="325"/>
      <c r="E71" s="323"/>
      <c r="F71" s="324"/>
      <c r="G71" s="186"/>
      <c r="H71" s="186"/>
      <c r="I71" s="42"/>
      <c r="J71" s="42"/>
      <c r="K71" s="42"/>
      <c r="L71" s="42"/>
      <c r="M71" s="42"/>
      <c r="N71" s="186"/>
      <c r="O71" s="186"/>
      <c r="P71" s="186"/>
      <c r="Q71" s="186"/>
      <c r="R71" s="186"/>
      <c r="S71" s="186"/>
      <c r="T71" s="186"/>
      <c r="U71" s="186"/>
      <c r="V71" s="186"/>
      <c r="W71" s="186"/>
      <c r="X71" s="186"/>
      <c r="Y71" s="186"/>
      <c r="Z71" s="186"/>
      <c r="AA71" s="186"/>
      <c r="AB71" s="186"/>
      <c r="AC71" s="186"/>
      <c r="AD71" s="186"/>
      <c r="AE71" s="186"/>
      <c r="AF71" s="186"/>
      <c r="AG71" s="42"/>
      <c r="AH71" s="42"/>
      <c r="AI71" s="42"/>
      <c r="AJ71" s="42"/>
      <c r="AK71" s="42"/>
      <c r="AL71" s="186"/>
      <c r="AM71" s="186"/>
      <c r="AN71" s="186"/>
      <c r="AO71" s="186"/>
      <c r="AP71" s="186"/>
      <c r="AQ71" s="186"/>
      <c r="AR71" s="186"/>
      <c r="AS71" s="186"/>
      <c r="AT71" s="186"/>
      <c r="AU71" s="186"/>
      <c r="AV71" s="186"/>
      <c r="AW71" s="186"/>
      <c r="AX71" s="186"/>
      <c r="AY71" s="186"/>
      <c r="AZ71" s="186"/>
      <c r="BA71" s="186"/>
      <c r="BB71" s="186"/>
    </row>
    <row r="72" spans="2:54" x14ac:dyDescent="0.35">
      <c r="B72" s="154"/>
      <c r="C72" s="321"/>
      <c r="D72" s="322"/>
      <c r="E72" s="323"/>
      <c r="F72" s="324"/>
      <c r="G72" s="186"/>
      <c r="H72" s="186"/>
      <c r="I72" s="42"/>
      <c r="J72" s="42"/>
      <c r="K72" s="42"/>
      <c r="L72" s="42"/>
      <c r="M72" s="42"/>
      <c r="N72" s="186"/>
      <c r="O72" s="186"/>
      <c r="P72" s="186"/>
      <c r="Q72" s="186"/>
      <c r="R72" s="186"/>
      <c r="S72" s="186"/>
      <c r="T72" s="186"/>
      <c r="U72" s="186"/>
      <c r="V72" s="186"/>
      <c r="W72" s="186"/>
      <c r="X72" s="186"/>
      <c r="Y72" s="186"/>
      <c r="Z72" s="186"/>
      <c r="AA72" s="186"/>
      <c r="AB72" s="186"/>
      <c r="AC72" s="186"/>
      <c r="AD72" s="186"/>
      <c r="AE72" s="186"/>
      <c r="AF72" s="186"/>
      <c r="AG72" s="42"/>
      <c r="AH72" s="42"/>
      <c r="AI72" s="42"/>
      <c r="AJ72" s="42"/>
      <c r="AK72" s="42"/>
      <c r="AL72" s="186"/>
      <c r="AM72" s="186"/>
      <c r="AN72" s="186"/>
      <c r="AO72" s="186"/>
      <c r="AP72" s="186"/>
      <c r="AQ72" s="186"/>
      <c r="AR72" s="186"/>
      <c r="AS72" s="186"/>
      <c r="AT72" s="186"/>
      <c r="AU72" s="186"/>
      <c r="AV72" s="186"/>
      <c r="AW72" s="186"/>
      <c r="AX72" s="186"/>
      <c r="AY72" s="186"/>
      <c r="AZ72" s="186"/>
      <c r="BA72" s="186"/>
      <c r="BB72" s="186"/>
    </row>
    <row r="73" spans="2:54" x14ac:dyDescent="0.35">
      <c r="B73" s="154"/>
      <c r="C73" s="321"/>
      <c r="D73" s="322"/>
      <c r="E73" s="323"/>
      <c r="F73" s="324"/>
      <c r="G73" s="186"/>
      <c r="H73" s="186"/>
      <c r="I73" s="42"/>
      <c r="J73" s="42"/>
      <c r="K73" s="42"/>
      <c r="L73" s="42"/>
      <c r="M73" s="42"/>
      <c r="N73" s="186"/>
      <c r="O73" s="186"/>
      <c r="P73" s="186"/>
      <c r="Q73" s="186"/>
      <c r="R73" s="186"/>
      <c r="S73" s="186"/>
      <c r="T73" s="186"/>
      <c r="U73" s="186"/>
      <c r="V73" s="186"/>
      <c r="W73" s="186"/>
      <c r="X73" s="186"/>
      <c r="Y73" s="186"/>
      <c r="Z73" s="186"/>
      <c r="AA73" s="186"/>
      <c r="AB73" s="186"/>
      <c r="AC73" s="186"/>
      <c r="AD73" s="186"/>
      <c r="AE73" s="186"/>
      <c r="AF73" s="186"/>
      <c r="AG73" s="42"/>
      <c r="AH73" s="42"/>
      <c r="AI73" s="42"/>
      <c r="AJ73" s="42"/>
      <c r="AK73" s="42"/>
      <c r="AL73" s="186"/>
      <c r="AM73" s="186"/>
      <c r="AN73" s="186"/>
      <c r="AO73" s="186"/>
      <c r="AP73" s="186"/>
      <c r="AQ73" s="186"/>
      <c r="AR73" s="186"/>
      <c r="AS73" s="186"/>
      <c r="AT73" s="186"/>
      <c r="AU73" s="186"/>
      <c r="AV73" s="186"/>
      <c r="AW73" s="186"/>
      <c r="AX73" s="186"/>
      <c r="AY73" s="186"/>
      <c r="AZ73" s="186"/>
      <c r="BA73" s="186"/>
      <c r="BB73" s="186"/>
    </row>
    <row r="74" spans="2:54" x14ac:dyDescent="0.35">
      <c r="B74" s="154"/>
      <c r="C74" s="321"/>
      <c r="D74" s="322"/>
      <c r="E74" s="323"/>
      <c r="F74" s="324"/>
      <c r="G74" s="186"/>
      <c r="H74" s="186"/>
      <c r="I74" s="42"/>
      <c r="J74" s="42"/>
      <c r="K74" s="42"/>
      <c r="L74" s="42"/>
      <c r="M74" s="42"/>
      <c r="N74" s="186"/>
      <c r="O74" s="186"/>
      <c r="P74" s="186"/>
      <c r="Q74" s="186"/>
      <c r="R74" s="186"/>
      <c r="S74" s="186"/>
      <c r="T74" s="186"/>
      <c r="U74" s="186"/>
      <c r="V74" s="186"/>
      <c r="W74" s="186"/>
      <c r="X74" s="186"/>
      <c r="Y74" s="186"/>
      <c r="Z74" s="186"/>
      <c r="AA74" s="186"/>
      <c r="AB74" s="186"/>
      <c r="AC74" s="186"/>
      <c r="AD74" s="186"/>
      <c r="AE74" s="186"/>
      <c r="AF74" s="186"/>
      <c r="AG74" s="42"/>
      <c r="AH74" s="42"/>
      <c r="AI74" s="42"/>
      <c r="AJ74" s="42"/>
      <c r="AK74" s="42"/>
      <c r="AL74" s="186"/>
      <c r="AM74" s="186"/>
      <c r="AN74" s="186"/>
      <c r="AO74" s="186"/>
      <c r="AP74" s="186"/>
      <c r="AQ74" s="186"/>
      <c r="AR74" s="186"/>
      <c r="AS74" s="186"/>
      <c r="AT74" s="186"/>
      <c r="AU74" s="186"/>
      <c r="AV74" s="186"/>
      <c r="AW74" s="186"/>
      <c r="AX74" s="186"/>
      <c r="AY74" s="186"/>
      <c r="AZ74" s="186"/>
      <c r="BA74" s="186"/>
      <c r="BB74" s="186"/>
    </row>
    <row r="75" spans="2:54" x14ac:dyDescent="0.35">
      <c r="B75" s="154"/>
      <c r="C75" s="321"/>
      <c r="D75" s="322"/>
      <c r="E75" s="323"/>
      <c r="F75" s="324"/>
      <c r="G75" s="186"/>
      <c r="H75" s="186"/>
      <c r="I75" s="42"/>
      <c r="J75" s="42"/>
      <c r="K75" s="42"/>
      <c r="L75" s="42"/>
      <c r="M75" s="42"/>
      <c r="N75" s="186"/>
      <c r="O75" s="186"/>
      <c r="P75" s="186"/>
      <c r="Q75" s="186"/>
      <c r="R75" s="186"/>
      <c r="S75" s="186"/>
      <c r="T75" s="186"/>
      <c r="U75" s="186"/>
      <c r="V75" s="186"/>
      <c r="W75" s="186"/>
      <c r="X75" s="186"/>
      <c r="Y75" s="186"/>
      <c r="Z75" s="186"/>
      <c r="AA75" s="186"/>
      <c r="AB75" s="186"/>
      <c r="AC75" s="186"/>
      <c r="AD75" s="186"/>
      <c r="AE75" s="186"/>
      <c r="AF75" s="186"/>
      <c r="AG75" s="42"/>
      <c r="AH75" s="42"/>
      <c r="AI75" s="42"/>
      <c r="AJ75" s="42"/>
      <c r="AK75" s="42"/>
      <c r="AL75" s="186"/>
      <c r="AM75" s="186"/>
      <c r="AN75" s="186"/>
      <c r="AO75" s="186"/>
      <c r="AP75" s="186"/>
      <c r="AQ75" s="186"/>
      <c r="AR75" s="186"/>
      <c r="AS75" s="186"/>
      <c r="AT75" s="186"/>
      <c r="AU75" s="186"/>
      <c r="AV75" s="186"/>
      <c r="AW75" s="186"/>
      <c r="AX75" s="186"/>
      <c r="AY75" s="186"/>
      <c r="AZ75" s="186"/>
      <c r="BA75" s="186"/>
      <c r="BB75" s="186"/>
    </row>
    <row r="76" spans="2:54" x14ac:dyDescent="0.35">
      <c r="B76" s="154"/>
      <c r="C76" s="321"/>
      <c r="D76" s="322"/>
      <c r="E76" s="323"/>
      <c r="F76" s="324"/>
      <c r="G76" s="186"/>
      <c r="H76" s="186"/>
      <c r="I76" s="42"/>
      <c r="J76" s="42"/>
      <c r="K76" s="42"/>
      <c r="L76" s="42"/>
      <c r="M76" s="42"/>
      <c r="N76" s="186"/>
      <c r="O76" s="186"/>
      <c r="P76" s="186"/>
      <c r="Q76" s="186"/>
      <c r="R76" s="186"/>
      <c r="S76" s="186"/>
      <c r="T76" s="186"/>
      <c r="U76" s="186"/>
      <c r="V76" s="186"/>
      <c r="W76" s="186"/>
      <c r="X76" s="186"/>
      <c r="Y76" s="186"/>
      <c r="Z76" s="186"/>
      <c r="AA76" s="186"/>
      <c r="AB76" s="186"/>
      <c r="AC76" s="186"/>
      <c r="AD76" s="186"/>
      <c r="AE76" s="186"/>
      <c r="AF76" s="186"/>
      <c r="AG76" s="42"/>
      <c r="AH76" s="42"/>
      <c r="AI76" s="42"/>
      <c r="AJ76" s="42"/>
      <c r="AK76" s="42"/>
      <c r="AL76" s="186"/>
      <c r="AM76" s="186"/>
      <c r="AN76" s="186"/>
      <c r="AO76" s="186"/>
      <c r="AP76" s="186"/>
      <c r="AQ76" s="186"/>
      <c r="AR76" s="186"/>
      <c r="AS76" s="186"/>
      <c r="AT76" s="186"/>
      <c r="AU76" s="186"/>
      <c r="AV76" s="186"/>
      <c r="AW76" s="186"/>
      <c r="AX76" s="186"/>
      <c r="AY76" s="186"/>
      <c r="AZ76" s="186"/>
      <c r="BA76" s="186"/>
      <c r="BB76" s="186"/>
    </row>
    <row r="77" spans="2:54" x14ac:dyDescent="0.35">
      <c r="B77" s="154"/>
      <c r="C77" s="321"/>
      <c r="D77" s="322"/>
      <c r="E77" s="323"/>
      <c r="F77" s="324"/>
      <c r="G77" s="186"/>
      <c r="H77" s="186"/>
      <c r="I77" s="42"/>
      <c r="J77" s="42"/>
      <c r="K77" s="42"/>
      <c r="L77" s="42"/>
      <c r="M77" s="42"/>
      <c r="N77" s="186"/>
      <c r="O77" s="186"/>
      <c r="P77" s="186"/>
      <c r="Q77" s="186"/>
      <c r="R77" s="186"/>
      <c r="S77" s="186"/>
      <c r="T77" s="186"/>
      <c r="U77" s="186"/>
      <c r="V77" s="186"/>
      <c r="W77" s="186"/>
      <c r="X77" s="186"/>
      <c r="Y77" s="186"/>
      <c r="Z77" s="186"/>
      <c r="AA77" s="186"/>
      <c r="AB77" s="186"/>
      <c r="AC77" s="186"/>
      <c r="AD77" s="186"/>
      <c r="AE77" s="186"/>
      <c r="AF77" s="186"/>
      <c r="AG77" s="42"/>
      <c r="AH77" s="42"/>
      <c r="AI77" s="42"/>
      <c r="AJ77" s="42"/>
      <c r="AK77" s="42"/>
      <c r="AL77" s="186"/>
      <c r="AM77" s="186"/>
      <c r="AN77" s="186"/>
      <c r="AO77" s="186"/>
      <c r="AP77" s="186"/>
      <c r="AQ77" s="186"/>
      <c r="AR77" s="186"/>
      <c r="AS77" s="186"/>
      <c r="AT77" s="186"/>
      <c r="AU77" s="186"/>
      <c r="AV77" s="186"/>
      <c r="AW77" s="186"/>
      <c r="AX77" s="186"/>
      <c r="AY77" s="186"/>
      <c r="AZ77" s="186"/>
      <c r="BA77" s="186"/>
      <c r="BB77" s="186"/>
    </row>
    <row r="78" spans="2:54" x14ac:dyDescent="0.35">
      <c r="B78" s="154"/>
      <c r="C78" s="321"/>
      <c r="D78" s="322"/>
      <c r="E78" s="323"/>
      <c r="F78" s="324"/>
      <c r="G78" s="186"/>
      <c r="H78" s="186"/>
      <c r="I78" s="42"/>
      <c r="J78" s="42"/>
      <c r="K78" s="42"/>
      <c r="L78" s="42"/>
      <c r="M78" s="42"/>
      <c r="N78" s="186"/>
      <c r="O78" s="186"/>
      <c r="P78" s="186"/>
      <c r="Q78" s="186"/>
      <c r="R78" s="186"/>
      <c r="S78" s="186"/>
      <c r="T78" s="186"/>
      <c r="U78" s="186"/>
      <c r="V78" s="186"/>
      <c r="W78" s="186"/>
      <c r="X78" s="186"/>
      <c r="Y78" s="186"/>
      <c r="Z78" s="186"/>
      <c r="AA78" s="186"/>
      <c r="AB78" s="186"/>
      <c r="AC78" s="186"/>
      <c r="AD78" s="186"/>
      <c r="AE78" s="186"/>
      <c r="AF78" s="186"/>
      <c r="AG78" s="42"/>
      <c r="AH78" s="42"/>
      <c r="AI78" s="42"/>
      <c r="AJ78" s="42"/>
      <c r="AK78" s="42"/>
      <c r="AL78" s="186"/>
      <c r="AM78" s="186"/>
      <c r="AN78" s="186"/>
      <c r="AO78" s="186"/>
      <c r="AP78" s="186"/>
      <c r="AQ78" s="186"/>
      <c r="AR78" s="186"/>
      <c r="AS78" s="186"/>
      <c r="AT78" s="186"/>
      <c r="AU78" s="186"/>
      <c r="AV78" s="186"/>
      <c r="AW78" s="186"/>
      <c r="AX78" s="186"/>
      <c r="AY78" s="186"/>
      <c r="AZ78" s="186"/>
      <c r="BA78" s="186"/>
      <c r="BB78" s="186"/>
    </row>
    <row r="79" spans="2:54" x14ac:dyDescent="0.35">
      <c r="B79" s="154"/>
      <c r="C79" s="321"/>
      <c r="D79" s="322"/>
      <c r="E79" s="323"/>
      <c r="F79" s="324"/>
      <c r="G79" s="186"/>
      <c r="H79" s="186"/>
      <c r="I79" s="42"/>
      <c r="J79" s="42"/>
      <c r="K79" s="42"/>
      <c r="L79" s="42"/>
      <c r="M79" s="42"/>
      <c r="N79" s="186"/>
      <c r="O79" s="186"/>
      <c r="P79" s="186"/>
      <c r="Q79" s="186"/>
      <c r="R79" s="186"/>
      <c r="S79" s="186"/>
      <c r="T79" s="186"/>
      <c r="U79" s="186"/>
      <c r="V79" s="186"/>
      <c r="W79" s="186"/>
      <c r="X79" s="186"/>
      <c r="Y79" s="186"/>
      <c r="Z79" s="186"/>
      <c r="AA79" s="186"/>
      <c r="AB79" s="186"/>
      <c r="AC79" s="186"/>
      <c r="AD79" s="186"/>
      <c r="AE79" s="186"/>
      <c r="AF79" s="186"/>
      <c r="AG79" s="42"/>
      <c r="AH79" s="42"/>
      <c r="AI79" s="42"/>
      <c r="AJ79" s="42"/>
      <c r="AK79" s="42"/>
      <c r="AL79" s="186"/>
      <c r="AM79" s="186"/>
      <c r="AN79" s="186"/>
      <c r="AO79" s="186"/>
      <c r="AP79" s="186"/>
      <c r="AQ79" s="186"/>
      <c r="AR79" s="186"/>
      <c r="AS79" s="186"/>
      <c r="AT79" s="186"/>
      <c r="AU79" s="186"/>
      <c r="AV79" s="186"/>
      <c r="AW79" s="186"/>
      <c r="AX79" s="186"/>
      <c r="AY79" s="186"/>
      <c r="AZ79" s="186"/>
      <c r="BA79" s="186"/>
      <c r="BB79" s="186"/>
    </row>
    <row r="80" spans="2:54" x14ac:dyDescent="0.35">
      <c r="B80" s="154"/>
      <c r="C80" s="321"/>
      <c r="D80" s="322"/>
      <c r="E80" s="323"/>
      <c r="F80" s="324"/>
      <c r="G80" s="186"/>
      <c r="H80" s="186"/>
      <c r="I80" s="42"/>
      <c r="J80" s="42"/>
      <c r="K80" s="42"/>
      <c r="L80" s="42"/>
      <c r="M80" s="42"/>
      <c r="N80" s="186"/>
      <c r="O80" s="186"/>
      <c r="P80" s="186"/>
      <c r="Q80" s="186"/>
      <c r="R80" s="186"/>
      <c r="S80" s="186"/>
      <c r="T80" s="186"/>
      <c r="U80" s="186"/>
      <c r="V80" s="186"/>
      <c r="W80" s="186"/>
      <c r="X80" s="186"/>
      <c r="Y80" s="186"/>
      <c r="Z80" s="186"/>
      <c r="AA80" s="186"/>
      <c r="AB80" s="186"/>
      <c r="AC80" s="186"/>
      <c r="AD80" s="186"/>
      <c r="AE80" s="186"/>
      <c r="AF80" s="186"/>
      <c r="AG80" s="42"/>
      <c r="AH80" s="42"/>
      <c r="AI80" s="42"/>
      <c r="AJ80" s="42"/>
      <c r="AK80" s="42"/>
      <c r="AL80" s="186"/>
      <c r="AM80" s="186"/>
      <c r="AN80" s="186"/>
      <c r="AO80" s="186"/>
      <c r="AP80" s="186"/>
      <c r="AQ80" s="186"/>
      <c r="AR80" s="186"/>
      <c r="AS80" s="186"/>
      <c r="AT80" s="186"/>
      <c r="AU80" s="186"/>
      <c r="AV80" s="186"/>
      <c r="AW80" s="186"/>
      <c r="AX80" s="186"/>
      <c r="AY80" s="186"/>
      <c r="AZ80" s="186"/>
      <c r="BA80" s="186"/>
      <c r="BB80" s="186"/>
    </row>
    <row r="81" spans="2:54" x14ac:dyDescent="0.35">
      <c r="B81" s="154"/>
      <c r="C81" s="321"/>
      <c r="D81" s="322"/>
      <c r="E81" s="323"/>
      <c r="F81" s="324"/>
      <c r="G81" s="186"/>
      <c r="H81" s="186"/>
      <c r="I81" s="42"/>
      <c r="J81" s="42"/>
      <c r="K81" s="42"/>
      <c r="L81" s="42"/>
      <c r="M81" s="42"/>
      <c r="N81" s="186"/>
      <c r="O81" s="186"/>
      <c r="P81" s="186"/>
      <c r="Q81" s="186"/>
      <c r="R81" s="186"/>
      <c r="S81" s="186"/>
      <c r="T81" s="186"/>
      <c r="U81" s="186"/>
      <c r="V81" s="186"/>
      <c r="W81" s="186"/>
      <c r="X81" s="186"/>
      <c r="Y81" s="186"/>
      <c r="Z81" s="186"/>
      <c r="AA81" s="186"/>
      <c r="AB81" s="186"/>
      <c r="AC81" s="186"/>
      <c r="AD81" s="186"/>
      <c r="AE81" s="186"/>
      <c r="AF81" s="186"/>
      <c r="AG81" s="42"/>
      <c r="AH81" s="42"/>
      <c r="AI81" s="42"/>
      <c r="AJ81" s="42"/>
      <c r="AK81" s="42"/>
      <c r="AL81" s="186"/>
      <c r="AM81" s="186"/>
      <c r="AN81" s="186"/>
      <c r="AO81" s="186"/>
      <c r="AP81" s="186"/>
      <c r="AQ81" s="186"/>
      <c r="AR81" s="186"/>
      <c r="AS81" s="186"/>
      <c r="AT81" s="186"/>
      <c r="AU81" s="186"/>
      <c r="AV81" s="186"/>
      <c r="AW81" s="186"/>
      <c r="AX81" s="186"/>
      <c r="AY81" s="186"/>
      <c r="AZ81" s="186"/>
      <c r="BA81" s="186"/>
      <c r="BB81" s="186"/>
    </row>
    <row r="82" spans="2:54" x14ac:dyDescent="0.35">
      <c r="B82" s="154"/>
      <c r="C82" s="321"/>
      <c r="D82" s="322"/>
      <c r="E82" s="323"/>
      <c r="F82" s="324"/>
      <c r="G82" s="186"/>
      <c r="H82" s="186"/>
      <c r="I82" s="42"/>
      <c r="J82" s="42"/>
      <c r="K82" s="42"/>
      <c r="L82" s="42"/>
      <c r="M82" s="42"/>
      <c r="N82" s="186"/>
      <c r="O82" s="186"/>
      <c r="P82" s="186"/>
      <c r="Q82" s="186"/>
      <c r="R82" s="186"/>
      <c r="S82" s="186"/>
      <c r="T82" s="186"/>
      <c r="U82" s="186"/>
      <c r="V82" s="186"/>
      <c r="W82" s="186"/>
      <c r="X82" s="186"/>
      <c r="Y82" s="186"/>
      <c r="Z82" s="186"/>
      <c r="AA82" s="186"/>
      <c r="AB82" s="186"/>
      <c r="AC82" s="186"/>
      <c r="AD82" s="186"/>
      <c r="AE82" s="186"/>
      <c r="AF82" s="186"/>
      <c r="AG82" s="42"/>
      <c r="AH82" s="42"/>
      <c r="AI82" s="42"/>
      <c r="AJ82" s="42"/>
      <c r="AK82" s="42"/>
      <c r="AL82" s="186"/>
      <c r="AM82" s="186"/>
      <c r="AN82" s="186"/>
      <c r="AO82" s="186"/>
      <c r="AP82" s="186"/>
      <c r="AQ82" s="186"/>
      <c r="AR82" s="186"/>
      <c r="AS82" s="186"/>
      <c r="AT82" s="186"/>
      <c r="AU82" s="186"/>
      <c r="AV82" s="186"/>
      <c r="AW82" s="186"/>
      <c r="AX82" s="186"/>
      <c r="AY82" s="186"/>
      <c r="AZ82" s="186"/>
      <c r="BA82" s="186"/>
      <c r="BB82" s="186"/>
    </row>
    <row r="83" spans="2:54" x14ac:dyDescent="0.35">
      <c r="B83" s="154"/>
      <c r="C83" s="321"/>
      <c r="D83" s="322"/>
      <c r="E83" s="323"/>
      <c r="F83" s="324"/>
      <c r="G83" s="186"/>
      <c r="H83" s="186"/>
      <c r="I83" s="42"/>
      <c r="J83" s="42"/>
      <c r="K83" s="42"/>
      <c r="L83" s="42"/>
      <c r="M83" s="42"/>
      <c r="N83" s="186"/>
      <c r="O83" s="186"/>
      <c r="P83" s="186"/>
      <c r="Q83" s="186"/>
      <c r="R83" s="186"/>
      <c r="S83" s="186"/>
      <c r="T83" s="186"/>
      <c r="U83" s="186"/>
      <c r="V83" s="186"/>
      <c r="W83" s="186"/>
      <c r="X83" s="186"/>
      <c r="Y83" s="186"/>
      <c r="Z83" s="186"/>
      <c r="AA83" s="186"/>
      <c r="AB83" s="186"/>
      <c r="AC83" s="186"/>
      <c r="AD83" s="186"/>
      <c r="AE83" s="186"/>
      <c r="AF83" s="186"/>
      <c r="AG83" s="42"/>
      <c r="AH83" s="42"/>
      <c r="AI83" s="42"/>
      <c r="AJ83" s="42"/>
      <c r="AK83" s="42"/>
      <c r="AL83" s="186"/>
      <c r="AM83" s="186"/>
      <c r="AN83" s="186"/>
      <c r="AO83" s="186"/>
      <c r="AP83" s="186"/>
      <c r="AQ83" s="186"/>
      <c r="AR83" s="186"/>
      <c r="AS83" s="186"/>
      <c r="AT83" s="186"/>
      <c r="AU83" s="186"/>
      <c r="AV83" s="186"/>
      <c r="AW83" s="186"/>
      <c r="AX83" s="186"/>
      <c r="AY83" s="186"/>
      <c r="AZ83" s="186"/>
      <c r="BA83" s="186"/>
      <c r="BB83" s="186"/>
    </row>
    <row r="84" spans="2:54" x14ac:dyDescent="0.35">
      <c r="B84" s="154"/>
      <c r="C84" s="321"/>
      <c r="D84" s="322"/>
      <c r="E84" s="323"/>
      <c r="F84" s="324"/>
      <c r="G84" s="186"/>
      <c r="H84" s="186"/>
      <c r="I84" s="42"/>
      <c r="J84" s="42"/>
      <c r="K84" s="42"/>
      <c r="L84" s="42"/>
      <c r="M84" s="42"/>
      <c r="N84" s="186"/>
      <c r="O84" s="186"/>
      <c r="P84" s="186"/>
      <c r="Q84" s="186"/>
      <c r="R84" s="186"/>
      <c r="S84" s="186"/>
      <c r="T84" s="186"/>
      <c r="U84" s="186"/>
      <c r="V84" s="186"/>
      <c r="W84" s="186"/>
      <c r="X84" s="186"/>
      <c r="Y84" s="186"/>
      <c r="Z84" s="186"/>
      <c r="AA84" s="186"/>
      <c r="AB84" s="186"/>
      <c r="AC84" s="186"/>
      <c r="AD84" s="186"/>
      <c r="AE84" s="186"/>
      <c r="AF84" s="186"/>
      <c r="AG84" s="42"/>
      <c r="AH84" s="42"/>
      <c r="AI84" s="42"/>
      <c r="AJ84" s="42"/>
      <c r="AK84" s="42"/>
      <c r="AL84" s="186"/>
      <c r="AM84" s="186"/>
      <c r="AN84" s="186"/>
      <c r="AO84" s="186"/>
      <c r="AP84" s="186"/>
      <c r="AQ84" s="186"/>
      <c r="AR84" s="186"/>
      <c r="AS84" s="186"/>
      <c r="AT84" s="186"/>
      <c r="AU84" s="186"/>
      <c r="AV84" s="186"/>
      <c r="AW84" s="186"/>
      <c r="AX84" s="186"/>
      <c r="AY84" s="186"/>
      <c r="AZ84" s="186"/>
      <c r="BA84" s="186"/>
      <c r="BB84" s="186"/>
    </row>
    <row r="85" spans="2:54" x14ac:dyDescent="0.35">
      <c r="B85" s="154"/>
      <c r="C85" s="321"/>
      <c r="D85" s="322"/>
      <c r="E85" s="323"/>
      <c r="F85" s="324"/>
      <c r="G85" s="186"/>
      <c r="H85" s="186"/>
      <c r="I85" s="42"/>
      <c r="J85" s="42"/>
      <c r="K85" s="42"/>
      <c r="L85" s="42"/>
      <c r="M85" s="42"/>
      <c r="N85" s="186"/>
      <c r="O85" s="186"/>
      <c r="P85" s="186"/>
      <c r="Q85" s="186"/>
      <c r="R85" s="186"/>
      <c r="S85" s="186"/>
      <c r="T85" s="186"/>
      <c r="U85" s="186"/>
      <c r="V85" s="186"/>
      <c r="W85" s="186"/>
      <c r="X85" s="186"/>
      <c r="Y85" s="186"/>
      <c r="Z85" s="186"/>
      <c r="AA85" s="186"/>
      <c r="AB85" s="186"/>
      <c r="AC85" s="186"/>
      <c r="AD85" s="186"/>
      <c r="AE85" s="186"/>
      <c r="AF85" s="186"/>
      <c r="AG85" s="42"/>
      <c r="AH85" s="42"/>
      <c r="AI85" s="42"/>
      <c r="AJ85" s="42"/>
      <c r="AK85" s="42"/>
      <c r="AL85" s="186"/>
      <c r="AM85" s="186"/>
      <c r="AN85" s="186"/>
      <c r="AO85" s="186"/>
      <c r="AP85" s="186"/>
      <c r="AQ85" s="186"/>
      <c r="AR85" s="186"/>
      <c r="AS85" s="186"/>
      <c r="AT85" s="186"/>
      <c r="AU85" s="186"/>
      <c r="AV85" s="186"/>
      <c r="AW85" s="186"/>
      <c r="AX85" s="186"/>
      <c r="AY85" s="186"/>
      <c r="AZ85" s="186"/>
      <c r="BA85" s="186"/>
      <c r="BB85" s="186"/>
    </row>
    <row r="86" spans="2:54" x14ac:dyDescent="0.35">
      <c r="B86" s="154"/>
      <c r="C86" s="321"/>
      <c r="D86" s="322"/>
      <c r="E86" s="323"/>
      <c r="F86" s="324"/>
      <c r="G86" s="186"/>
      <c r="H86" s="186"/>
      <c r="I86" s="42"/>
      <c r="J86" s="42"/>
      <c r="K86" s="42"/>
      <c r="L86" s="42"/>
      <c r="M86" s="42"/>
      <c r="N86" s="186"/>
      <c r="O86" s="186"/>
      <c r="P86" s="186"/>
      <c r="Q86" s="186"/>
      <c r="R86" s="186"/>
      <c r="S86" s="186"/>
      <c r="T86" s="186"/>
      <c r="U86" s="186"/>
      <c r="V86" s="186"/>
      <c r="W86" s="186"/>
      <c r="X86" s="186"/>
      <c r="Y86" s="186"/>
      <c r="Z86" s="186"/>
      <c r="AA86" s="186"/>
      <c r="AB86" s="186"/>
      <c r="AC86" s="186"/>
      <c r="AD86" s="186"/>
      <c r="AE86" s="186"/>
      <c r="AF86" s="186"/>
      <c r="AG86" s="42"/>
      <c r="AH86" s="42"/>
      <c r="AI86" s="42"/>
      <c r="AJ86" s="42"/>
      <c r="AK86" s="42"/>
      <c r="AL86" s="186"/>
      <c r="AM86" s="186"/>
      <c r="AN86" s="186"/>
      <c r="AO86" s="186"/>
      <c r="AP86" s="186"/>
      <c r="AQ86" s="186"/>
      <c r="AR86" s="186"/>
      <c r="AS86" s="186"/>
      <c r="AT86" s="186"/>
      <c r="AU86" s="186"/>
      <c r="AV86" s="186"/>
      <c r="AW86" s="186"/>
      <c r="AX86" s="186"/>
      <c r="AY86" s="186"/>
      <c r="AZ86" s="186"/>
      <c r="BA86" s="186"/>
      <c r="BB86" s="186"/>
    </row>
    <row r="87" spans="2:54" x14ac:dyDescent="0.35">
      <c r="B87" s="154"/>
      <c r="C87" s="321"/>
      <c r="D87" s="322"/>
      <c r="E87" s="323"/>
      <c r="F87" s="324"/>
      <c r="G87" s="186"/>
      <c r="H87" s="186"/>
      <c r="I87" s="42"/>
      <c r="J87" s="42"/>
      <c r="K87" s="42"/>
      <c r="L87" s="42"/>
      <c r="M87" s="42"/>
      <c r="N87" s="186"/>
      <c r="O87" s="186"/>
      <c r="P87" s="186"/>
      <c r="Q87" s="186"/>
      <c r="R87" s="186"/>
      <c r="S87" s="186"/>
      <c r="T87" s="186"/>
      <c r="U87" s="186"/>
      <c r="V87" s="186"/>
      <c r="W87" s="186"/>
      <c r="X87" s="186"/>
      <c r="Y87" s="186"/>
      <c r="Z87" s="186"/>
      <c r="AA87" s="186"/>
      <c r="AB87" s="186"/>
      <c r="AC87" s="186"/>
      <c r="AD87" s="186"/>
      <c r="AE87" s="186"/>
      <c r="AF87" s="186"/>
      <c r="AG87" s="42"/>
      <c r="AH87" s="42"/>
      <c r="AI87" s="42"/>
      <c r="AJ87" s="42"/>
      <c r="AK87" s="42"/>
      <c r="AL87" s="186"/>
      <c r="AM87" s="186"/>
      <c r="AN87" s="186"/>
      <c r="AO87" s="186"/>
      <c r="AP87" s="186"/>
      <c r="AQ87" s="186"/>
      <c r="AR87" s="186"/>
      <c r="AS87" s="186"/>
      <c r="AT87" s="186"/>
      <c r="AU87" s="186"/>
      <c r="AV87" s="186"/>
      <c r="AW87" s="186"/>
      <c r="AX87" s="186"/>
      <c r="AY87" s="186"/>
      <c r="AZ87" s="186"/>
      <c r="BA87" s="186"/>
      <c r="BB87" s="186"/>
    </row>
    <row r="88" spans="2:54" x14ac:dyDescent="0.35">
      <c r="B88" s="154"/>
      <c r="C88" s="321"/>
      <c r="D88" s="322"/>
      <c r="E88" s="323"/>
      <c r="F88" s="324"/>
      <c r="G88" s="186"/>
      <c r="H88" s="186"/>
      <c r="I88" s="42"/>
      <c r="J88" s="42"/>
      <c r="K88" s="42"/>
      <c r="L88" s="42"/>
      <c r="M88" s="42"/>
      <c r="N88" s="186"/>
      <c r="O88" s="186"/>
      <c r="P88" s="186"/>
      <c r="Q88" s="186"/>
      <c r="R88" s="186"/>
      <c r="S88" s="186"/>
      <c r="T88" s="186"/>
      <c r="U88" s="186"/>
      <c r="V88" s="186"/>
      <c r="W88" s="186"/>
      <c r="X88" s="186"/>
      <c r="Y88" s="186"/>
      <c r="Z88" s="186"/>
      <c r="AA88" s="186"/>
      <c r="AB88" s="186"/>
      <c r="AC88" s="186"/>
      <c r="AD88" s="186"/>
      <c r="AE88" s="186"/>
      <c r="AF88" s="186"/>
      <c r="AG88" s="42"/>
      <c r="AH88" s="42"/>
      <c r="AI88" s="42"/>
      <c r="AJ88" s="42"/>
      <c r="AK88" s="42"/>
      <c r="AL88" s="186"/>
      <c r="AM88" s="186"/>
      <c r="AN88" s="186"/>
      <c r="AO88" s="186"/>
      <c r="AP88" s="186"/>
      <c r="AQ88" s="186"/>
      <c r="AR88" s="186"/>
      <c r="AS88" s="186"/>
      <c r="AT88" s="186"/>
      <c r="AU88" s="186"/>
      <c r="AV88" s="186"/>
      <c r="AW88" s="186"/>
      <c r="AX88" s="186"/>
      <c r="AY88" s="186"/>
      <c r="AZ88" s="186"/>
      <c r="BA88" s="186"/>
      <c r="BB88" s="186"/>
    </row>
    <row r="89" spans="2:54" x14ac:dyDescent="0.35">
      <c r="B89" s="154"/>
      <c r="C89" s="321"/>
      <c r="D89" s="322"/>
      <c r="E89" s="323"/>
      <c r="F89" s="324"/>
      <c r="G89" s="186"/>
      <c r="H89" s="186"/>
      <c r="I89" s="42"/>
      <c r="J89" s="42"/>
      <c r="K89" s="42"/>
      <c r="L89" s="42"/>
      <c r="M89" s="42"/>
      <c r="N89" s="186"/>
      <c r="O89" s="186"/>
      <c r="P89" s="186"/>
      <c r="Q89" s="186"/>
      <c r="R89" s="186"/>
      <c r="S89" s="186"/>
      <c r="T89" s="186"/>
      <c r="U89" s="186"/>
      <c r="V89" s="186"/>
      <c r="W89" s="186"/>
      <c r="X89" s="186"/>
      <c r="Y89" s="186"/>
      <c r="Z89" s="186"/>
      <c r="AA89" s="186"/>
      <c r="AB89" s="186"/>
      <c r="AC89" s="186"/>
      <c r="AD89" s="186"/>
      <c r="AE89" s="186"/>
      <c r="AF89" s="186"/>
      <c r="AG89" s="42"/>
      <c r="AH89" s="42"/>
      <c r="AI89" s="42"/>
      <c r="AJ89" s="42"/>
      <c r="AK89" s="42"/>
      <c r="AL89" s="186"/>
      <c r="AM89" s="186"/>
      <c r="AN89" s="186"/>
      <c r="AO89" s="186"/>
      <c r="AP89" s="186"/>
      <c r="AQ89" s="186"/>
      <c r="AR89" s="186"/>
      <c r="AS89" s="186"/>
      <c r="AT89" s="186"/>
      <c r="AU89" s="186"/>
      <c r="AV89" s="186"/>
      <c r="AW89" s="186"/>
      <c r="AX89" s="186"/>
      <c r="AY89" s="186"/>
      <c r="AZ89" s="186"/>
      <c r="BA89" s="186"/>
      <c r="BB89" s="186"/>
    </row>
    <row r="90" spans="2:54" x14ac:dyDescent="0.35">
      <c r="B90" s="154"/>
      <c r="C90" s="321"/>
      <c r="D90" s="322"/>
      <c r="E90" s="323"/>
      <c r="F90" s="324"/>
      <c r="G90" s="186"/>
      <c r="H90" s="186"/>
      <c r="I90" s="42"/>
      <c r="J90" s="42"/>
      <c r="K90" s="42"/>
      <c r="L90" s="42"/>
      <c r="M90" s="42"/>
      <c r="N90" s="186"/>
      <c r="O90" s="186"/>
      <c r="P90" s="186"/>
      <c r="Q90" s="186"/>
      <c r="R90" s="186"/>
      <c r="S90" s="186"/>
      <c r="T90" s="186"/>
      <c r="U90" s="186"/>
      <c r="V90" s="186"/>
      <c r="W90" s="186"/>
      <c r="X90" s="186"/>
      <c r="Y90" s="186"/>
      <c r="Z90" s="186"/>
      <c r="AA90" s="186"/>
      <c r="AB90" s="186"/>
      <c r="AC90" s="186"/>
      <c r="AD90" s="186"/>
      <c r="AE90" s="186"/>
      <c r="AF90" s="186"/>
      <c r="AG90" s="42"/>
      <c r="AH90" s="42"/>
      <c r="AI90" s="42"/>
      <c r="AJ90" s="42"/>
      <c r="AK90" s="42"/>
      <c r="AL90" s="186"/>
      <c r="AM90" s="186"/>
      <c r="AN90" s="186"/>
      <c r="AO90" s="186"/>
      <c r="AP90" s="186"/>
      <c r="AQ90" s="186"/>
      <c r="AR90" s="186"/>
      <c r="AS90" s="186"/>
      <c r="AT90" s="186"/>
      <c r="AU90" s="186"/>
      <c r="AV90" s="186"/>
      <c r="AW90" s="186"/>
      <c r="AX90" s="186"/>
      <c r="AY90" s="186"/>
      <c r="AZ90" s="186"/>
      <c r="BA90" s="186"/>
      <c r="BB90" s="186"/>
    </row>
    <row r="91" spans="2:54" x14ac:dyDescent="0.35">
      <c r="B91" s="154"/>
      <c r="C91" s="321"/>
      <c r="D91" s="322"/>
      <c r="E91" s="323"/>
      <c r="F91" s="324"/>
      <c r="G91" s="186"/>
      <c r="H91" s="186"/>
      <c r="I91" s="42"/>
      <c r="J91" s="42"/>
      <c r="K91" s="42"/>
      <c r="L91" s="42"/>
      <c r="M91" s="42"/>
      <c r="N91" s="186"/>
      <c r="O91" s="186"/>
      <c r="P91" s="186"/>
      <c r="Q91" s="186"/>
      <c r="R91" s="186"/>
      <c r="S91" s="186"/>
      <c r="T91" s="186"/>
      <c r="U91" s="186"/>
      <c r="V91" s="186"/>
      <c r="W91" s="186"/>
      <c r="X91" s="186"/>
      <c r="Y91" s="186"/>
      <c r="Z91" s="186"/>
      <c r="AA91" s="186"/>
      <c r="AB91" s="186"/>
      <c r="AC91" s="186"/>
      <c r="AD91" s="186"/>
      <c r="AE91" s="186"/>
      <c r="AF91" s="186"/>
      <c r="AG91" s="42"/>
      <c r="AH91" s="42"/>
      <c r="AI91" s="42"/>
      <c r="AJ91" s="42"/>
      <c r="AK91" s="42"/>
      <c r="AL91" s="186"/>
      <c r="AM91" s="186"/>
      <c r="AN91" s="186"/>
      <c r="AO91" s="186"/>
      <c r="AP91" s="186"/>
      <c r="AQ91" s="186"/>
      <c r="AR91" s="186"/>
      <c r="AS91" s="186"/>
      <c r="AT91" s="186"/>
      <c r="AU91" s="186"/>
      <c r="AV91" s="186"/>
      <c r="AW91" s="186"/>
      <c r="AX91" s="186"/>
      <c r="AY91" s="186"/>
      <c r="AZ91" s="186"/>
      <c r="BA91" s="186"/>
      <c r="BB91" s="186"/>
    </row>
    <row r="92" spans="2:54" x14ac:dyDescent="0.35">
      <c r="B92" s="155"/>
      <c r="C92" s="321"/>
      <c r="D92" s="325"/>
      <c r="E92" s="323"/>
      <c r="F92" s="324"/>
      <c r="G92" s="186"/>
      <c r="H92" s="186"/>
      <c r="I92" s="42"/>
      <c r="J92" s="42"/>
      <c r="K92" s="42"/>
      <c r="L92" s="42"/>
      <c r="M92" s="42"/>
      <c r="N92" s="186"/>
      <c r="O92" s="186"/>
      <c r="P92" s="186"/>
      <c r="Q92" s="186"/>
      <c r="R92" s="186"/>
      <c r="S92" s="186"/>
      <c r="T92" s="186"/>
      <c r="U92" s="186"/>
      <c r="V92" s="186"/>
      <c r="W92" s="186"/>
      <c r="X92" s="186"/>
      <c r="Y92" s="186"/>
      <c r="Z92" s="186"/>
      <c r="AA92" s="186"/>
      <c r="AB92" s="186"/>
      <c r="AC92" s="186"/>
      <c r="AD92" s="186"/>
      <c r="AE92" s="186"/>
      <c r="AF92" s="186"/>
      <c r="AG92" s="42"/>
      <c r="AH92" s="42"/>
      <c r="AI92" s="42"/>
      <c r="AJ92" s="42"/>
      <c r="AK92" s="42"/>
      <c r="AL92" s="186"/>
      <c r="AM92" s="186"/>
      <c r="AN92" s="186"/>
      <c r="AO92" s="186"/>
      <c r="AP92" s="186"/>
      <c r="AQ92" s="186"/>
      <c r="AR92" s="186"/>
      <c r="AS92" s="186"/>
      <c r="AT92" s="186"/>
      <c r="AU92" s="186"/>
      <c r="AV92" s="186"/>
      <c r="AW92" s="186"/>
      <c r="AX92" s="186"/>
      <c r="AY92" s="186"/>
      <c r="AZ92" s="186"/>
      <c r="BA92" s="186"/>
      <c r="BB92" s="186"/>
    </row>
    <row r="93" spans="2:54" x14ac:dyDescent="0.35">
      <c r="B93" s="154"/>
      <c r="C93" s="321"/>
      <c r="D93" s="322"/>
      <c r="E93" s="323"/>
      <c r="F93" s="324"/>
      <c r="G93" s="186"/>
      <c r="H93" s="186"/>
      <c r="I93" s="42"/>
      <c r="J93" s="42"/>
      <c r="K93" s="42"/>
      <c r="L93" s="42"/>
      <c r="M93" s="42"/>
      <c r="N93" s="186"/>
      <c r="O93" s="186"/>
      <c r="P93" s="186"/>
      <c r="Q93" s="186"/>
      <c r="R93" s="186"/>
      <c r="S93" s="186"/>
      <c r="T93" s="186"/>
      <c r="U93" s="186"/>
      <c r="V93" s="186"/>
      <c r="W93" s="186"/>
      <c r="X93" s="186"/>
      <c r="Y93" s="186"/>
      <c r="Z93" s="186"/>
      <c r="AA93" s="186"/>
      <c r="AB93" s="186"/>
      <c r="AC93" s="186"/>
      <c r="AD93" s="186"/>
      <c r="AE93" s="186"/>
      <c r="AF93" s="186"/>
      <c r="AG93" s="42"/>
      <c r="AH93" s="42"/>
      <c r="AI93" s="42"/>
      <c r="AJ93" s="42"/>
      <c r="AK93" s="42"/>
      <c r="AL93" s="186"/>
      <c r="AM93" s="186"/>
      <c r="AN93" s="186"/>
      <c r="AO93" s="186"/>
      <c r="AP93" s="186"/>
      <c r="AQ93" s="186"/>
      <c r="AR93" s="186"/>
      <c r="AS93" s="186"/>
      <c r="AT93" s="186"/>
      <c r="AU93" s="186"/>
      <c r="AV93" s="186"/>
      <c r="AW93" s="186"/>
      <c r="AX93" s="186"/>
      <c r="AY93" s="186"/>
      <c r="AZ93" s="186"/>
      <c r="BA93" s="186"/>
      <c r="BB93" s="186"/>
    </row>
    <row r="94" spans="2:54" x14ac:dyDescent="0.35">
      <c r="B94" s="154"/>
      <c r="C94" s="321"/>
      <c r="D94" s="322"/>
      <c r="E94" s="323"/>
      <c r="F94" s="324"/>
      <c r="G94" s="186"/>
      <c r="H94" s="186"/>
      <c r="I94" s="42"/>
      <c r="J94" s="42"/>
      <c r="K94" s="42"/>
      <c r="L94" s="42"/>
      <c r="M94" s="42"/>
      <c r="N94" s="186"/>
      <c r="O94" s="186"/>
      <c r="P94" s="186"/>
      <c r="Q94" s="186"/>
      <c r="R94" s="186"/>
      <c r="S94" s="186"/>
      <c r="T94" s="186"/>
      <c r="U94" s="186"/>
      <c r="V94" s="186"/>
      <c r="W94" s="186"/>
      <c r="X94" s="186"/>
      <c r="Y94" s="186"/>
      <c r="Z94" s="186"/>
      <c r="AA94" s="186"/>
      <c r="AB94" s="186"/>
      <c r="AC94" s="186"/>
      <c r="AD94" s="186"/>
      <c r="AE94" s="186"/>
      <c r="AF94" s="186"/>
      <c r="AG94" s="42"/>
      <c r="AH94" s="42"/>
      <c r="AI94" s="42"/>
      <c r="AJ94" s="42"/>
      <c r="AK94" s="42"/>
      <c r="AL94" s="186"/>
      <c r="AM94" s="186"/>
      <c r="AN94" s="186"/>
      <c r="AO94" s="186"/>
      <c r="AP94" s="186"/>
      <c r="AQ94" s="186"/>
      <c r="AR94" s="186"/>
      <c r="AS94" s="186"/>
      <c r="AT94" s="186"/>
      <c r="AU94" s="186"/>
      <c r="AV94" s="186"/>
      <c r="AW94" s="186"/>
      <c r="AX94" s="186"/>
      <c r="AY94" s="186"/>
      <c r="AZ94" s="186"/>
      <c r="BA94" s="186"/>
      <c r="BB94" s="186"/>
    </row>
    <row r="95" spans="2:54" x14ac:dyDescent="0.35">
      <c r="B95" s="154"/>
      <c r="C95" s="321"/>
      <c r="D95" s="322"/>
      <c r="E95" s="323"/>
      <c r="F95" s="324"/>
      <c r="G95" s="186"/>
      <c r="H95" s="186"/>
      <c r="I95" s="42"/>
      <c r="J95" s="42"/>
      <c r="K95" s="42"/>
      <c r="L95" s="42"/>
      <c r="M95" s="42"/>
      <c r="N95" s="186"/>
      <c r="O95" s="186"/>
      <c r="P95" s="186"/>
      <c r="Q95" s="186"/>
      <c r="R95" s="186"/>
      <c r="S95" s="186"/>
      <c r="T95" s="186"/>
      <c r="U95" s="186"/>
      <c r="V95" s="186"/>
      <c r="W95" s="186"/>
      <c r="X95" s="186"/>
      <c r="Y95" s="186"/>
      <c r="Z95" s="186"/>
      <c r="AA95" s="186"/>
      <c r="AB95" s="186"/>
      <c r="AC95" s="186"/>
      <c r="AD95" s="186"/>
      <c r="AE95" s="186"/>
      <c r="AF95" s="186"/>
      <c r="AG95" s="42"/>
      <c r="AH95" s="42"/>
      <c r="AI95" s="42"/>
      <c r="AJ95" s="42"/>
      <c r="AK95" s="42"/>
      <c r="AL95" s="186"/>
      <c r="AM95" s="186"/>
      <c r="AN95" s="186"/>
      <c r="AO95" s="186"/>
      <c r="AP95" s="186"/>
      <c r="AQ95" s="186"/>
      <c r="AR95" s="186"/>
      <c r="AS95" s="186"/>
      <c r="AT95" s="186"/>
      <c r="AU95" s="186"/>
      <c r="AV95" s="186"/>
      <c r="AW95" s="186"/>
      <c r="AX95" s="186"/>
      <c r="AY95" s="186"/>
      <c r="AZ95" s="186"/>
      <c r="BA95" s="186"/>
      <c r="BB95" s="186"/>
    </row>
    <row r="96" spans="2:54" x14ac:dyDescent="0.35">
      <c r="B96" s="154"/>
      <c r="C96" s="321"/>
      <c r="D96" s="322"/>
      <c r="E96" s="323"/>
      <c r="F96" s="324"/>
      <c r="G96" s="186"/>
      <c r="H96" s="186"/>
      <c r="I96" s="42"/>
      <c r="J96" s="42"/>
      <c r="K96" s="42"/>
      <c r="L96" s="42"/>
      <c r="M96" s="42"/>
      <c r="N96" s="186"/>
      <c r="O96" s="186"/>
      <c r="P96" s="186"/>
      <c r="Q96" s="186"/>
      <c r="R96" s="186"/>
      <c r="S96" s="186"/>
      <c r="T96" s="186"/>
      <c r="U96" s="186"/>
      <c r="V96" s="186"/>
      <c r="W96" s="186"/>
      <c r="X96" s="186"/>
      <c r="Y96" s="186"/>
      <c r="Z96" s="186"/>
      <c r="AA96" s="186"/>
      <c r="AB96" s="186"/>
      <c r="AC96" s="186"/>
      <c r="AD96" s="186"/>
      <c r="AE96" s="186"/>
      <c r="AF96" s="186"/>
      <c r="AG96" s="42"/>
      <c r="AH96" s="42"/>
      <c r="AI96" s="42"/>
      <c r="AJ96" s="42"/>
      <c r="AK96" s="42"/>
      <c r="AL96" s="186"/>
      <c r="AM96" s="186"/>
      <c r="AN96" s="186"/>
      <c r="AO96" s="186"/>
      <c r="AP96" s="186"/>
      <c r="AQ96" s="186"/>
      <c r="AR96" s="186"/>
      <c r="AS96" s="186"/>
      <c r="AT96" s="186"/>
      <c r="AU96" s="186"/>
      <c r="AV96" s="186"/>
      <c r="AW96" s="186"/>
      <c r="AX96" s="186"/>
      <c r="AY96" s="186"/>
      <c r="AZ96" s="186"/>
      <c r="BA96" s="186"/>
      <c r="BB96" s="186"/>
    </row>
    <row r="97" spans="2:54" x14ac:dyDescent="0.35">
      <c r="B97" s="154"/>
      <c r="C97" s="321"/>
      <c r="D97" s="322"/>
      <c r="E97" s="323"/>
      <c r="F97" s="324"/>
      <c r="G97" s="186"/>
      <c r="H97" s="186"/>
      <c r="I97" s="42"/>
      <c r="J97" s="42"/>
      <c r="K97" s="42"/>
      <c r="L97" s="42"/>
      <c r="M97" s="42"/>
      <c r="N97" s="186"/>
      <c r="O97" s="186"/>
      <c r="P97" s="186"/>
      <c r="Q97" s="186"/>
      <c r="R97" s="186"/>
      <c r="S97" s="186"/>
      <c r="T97" s="186"/>
      <c r="U97" s="186"/>
      <c r="V97" s="186"/>
      <c r="W97" s="186"/>
      <c r="X97" s="186"/>
      <c r="Y97" s="186"/>
      <c r="Z97" s="186"/>
      <c r="AA97" s="186"/>
      <c r="AB97" s="186"/>
      <c r="AC97" s="186"/>
      <c r="AD97" s="186"/>
      <c r="AE97" s="186"/>
      <c r="AF97" s="186"/>
      <c r="AG97" s="42"/>
      <c r="AH97" s="42"/>
      <c r="AI97" s="42"/>
      <c r="AJ97" s="42"/>
      <c r="AK97" s="42"/>
      <c r="AL97" s="186"/>
      <c r="AM97" s="186"/>
      <c r="AN97" s="186"/>
      <c r="AO97" s="186"/>
      <c r="AP97" s="186"/>
      <c r="AQ97" s="186"/>
      <c r="AR97" s="186"/>
      <c r="AS97" s="186"/>
      <c r="AT97" s="186"/>
      <c r="AU97" s="186"/>
      <c r="AV97" s="186"/>
      <c r="AW97" s="186"/>
      <c r="AX97" s="186"/>
      <c r="AY97" s="186"/>
      <c r="AZ97" s="186"/>
      <c r="BA97" s="186"/>
      <c r="BB97" s="186"/>
    </row>
    <row r="98" spans="2:54" x14ac:dyDescent="0.35">
      <c r="B98" s="154"/>
      <c r="C98" s="321"/>
      <c r="D98" s="322"/>
      <c r="E98" s="323"/>
      <c r="F98" s="324"/>
      <c r="G98" s="186"/>
      <c r="H98" s="186"/>
      <c r="I98" s="42"/>
      <c r="J98" s="42"/>
      <c r="K98" s="42"/>
      <c r="L98" s="42"/>
      <c r="M98" s="42"/>
      <c r="N98" s="186"/>
      <c r="O98" s="186"/>
      <c r="P98" s="186"/>
      <c r="Q98" s="186"/>
      <c r="R98" s="186"/>
      <c r="S98" s="186"/>
      <c r="T98" s="186"/>
      <c r="U98" s="186"/>
      <c r="V98" s="186"/>
      <c r="W98" s="186"/>
      <c r="X98" s="186"/>
      <c r="Y98" s="186"/>
      <c r="Z98" s="186"/>
      <c r="AA98" s="186"/>
      <c r="AB98" s="186"/>
      <c r="AC98" s="186"/>
      <c r="AD98" s="186"/>
      <c r="AE98" s="186"/>
      <c r="AF98" s="186"/>
      <c r="AG98" s="42"/>
      <c r="AH98" s="42"/>
      <c r="AI98" s="42"/>
      <c r="AJ98" s="42"/>
      <c r="AK98" s="42"/>
      <c r="AL98" s="186"/>
      <c r="AM98" s="186"/>
      <c r="AN98" s="186"/>
      <c r="AO98" s="186"/>
      <c r="AP98" s="186"/>
      <c r="AQ98" s="186"/>
      <c r="AR98" s="186"/>
      <c r="AS98" s="186"/>
      <c r="AT98" s="186"/>
      <c r="AU98" s="186"/>
      <c r="AV98" s="186"/>
      <c r="AW98" s="186"/>
      <c r="AX98" s="186"/>
      <c r="AY98" s="186"/>
      <c r="AZ98" s="186"/>
      <c r="BA98" s="186"/>
      <c r="BB98" s="186"/>
    </row>
    <row r="99" spans="2:54" x14ac:dyDescent="0.35">
      <c r="B99" s="154"/>
      <c r="C99" s="321"/>
      <c r="D99" s="322"/>
      <c r="E99" s="323"/>
      <c r="F99" s="324"/>
      <c r="G99" s="186"/>
      <c r="H99" s="186"/>
      <c r="I99" s="42"/>
      <c r="J99" s="42"/>
      <c r="K99" s="42"/>
      <c r="L99" s="42"/>
      <c r="M99" s="42"/>
      <c r="N99" s="186"/>
      <c r="O99" s="186"/>
      <c r="P99" s="186"/>
      <c r="Q99" s="186"/>
      <c r="R99" s="186"/>
      <c r="S99" s="186"/>
      <c r="T99" s="186"/>
      <c r="U99" s="186"/>
      <c r="V99" s="186"/>
      <c r="W99" s="186"/>
      <c r="X99" s="186"/>
      <c r="Y99" s="186"/>
      <c r="Z99" s="186"/>
      <c r="AA99" s="186"/>
      <c r="AB99" s="186"/>
      <c r="AC99" s="186"/>
      <c r="AD99" s="186"/>
      <c r="AE99" s="186"/>
      <c r="AF99" s="186"/>
      <c r="AG99" s="42"/>
      <c r="AH99" s="42"/>
      <c r="AI99" s="42"/>
      <c r="AJ99" s="42"/>
      <c r="AK99" s="42"/>
      <c r="AL99" s="186"/>
      <c r="AM99" s="186"/>
      <c r="AN99" s="186"/>
      <c r="AO99" s="186"/>
      <c r="AP99" s="186"/>
      <c r="AQ99" s="186"/>
      <c r="AR99" s="186"/>
      <c r="AS99" s="186"/>
      <c r="AT99" s="186"/>
      <c r="AU99" s="186"/>
      <c r="AV99" s="186"/>
      <c r="AW99" s="186"/>
      <c r="AX99" s="186"/>
      <c r="AY99" s="186"/>
      <c r="AZ99" s="186"/>
      <c r="BA99" s="186"/>
      <c r="BB99" s="186"/>
    </row>
    <row r="100" spans="2:54" x14ac:dyDescent="0.35">
      <c r="B100" s="154"/>
      <c r="C100" s="321"/>
      <c r="D100" s="322"/>
      <c r="E100" s="323"/>
      <c r="F100" s="324"/>
      <c r="G100" s="186"/>
      <c r="H100" s="186"/>
      <c r="I100" s="42"/>
      <c r="J100" s="42"/>
      <c r="K100" s="42"/>
      <c r="L100" s="42"/>
      <c r="M100" s="42"/>
      <c r="N100" s="186"/>
      <c r="O100" s="186"/>
      <c r="P100" s="186"/>
      <c r="Q100" s="186"/>
      <c r="R100" s="186"/>
      <c r="S100" s="186"/>
      <c r="T100" s="186"/>
      <c r="U100" s="186"/>
      <c r="V100" s="186"/>
      <c r="W100" s="186"/>
      <c r="X100" s="186"/>
      <c r="Y100" s="186"/>
      <c r="Z100" s="186"/>
      <c r="AA100" s="186"/>
      <c r="AB100" s="186"/>
      <c r="AC100" s="186"/>
      <c r="AD100" s="186"/>
      <c r="AE100" s="186"/>
      <c r="AF100" s="186"/>
      <c r="AG100" s="42"/>
      <c r="AH100" s="42"/>
      <c r="AI100" s="42"/>
      <c r="AJ100" s="42"/>
      <c r="AK100" s="42"/>
      <c r="AL100" s="186"/>
      <c r="AM100" s="186"/>
      <c r="AN100" s="186"/>
      <c r="AO100" s="186"/>
      <c r="AP100" s="186"/>
      <c r="AQ100" s="186"/>
      <c r="AR100" s="186"/>
      <c r="AS100" s="186"/>
      <c r="AT100" s="186"/>
      <c r="AU100" s="186"/>
      <c r="AV100" s="186"/>
      <c r="AW100" s="186"/>
      <c r="AX100" s="186"/>
      <c r="AY100" s="186"/>
      <c r="AZ100" s="186"/>
      <c r="BA100" s="186"/>
      <c r="BB100" s="186"/>
    </row>
    <row r="101" spans="2:54" x14ac:dyDescent="0.35">
      <c r="B101" s="154"/>
      <c r="C101" s="321"/>
      <c r="D101" s="322"/>
      <c r="E101" s="323"/>
      <c r="F101" s="324"/>
      <c r="G101" s="186"/>
      <c r="H101" s="186"/>
      <c r="I101" s="42"/>
      <c r="J101" s="42"/>
      <c r="K101" s="42"/>
      <c r="L101" s="42"/>
      <c r="M101" s="42"/>
      <c r="N101" s="186"/>
      <c r="O101" s="186"/>
      <c r="P101" s="186"/>
      <c r="Q101" s="186"/>
      <c r="R101" s="186"/>
      <c r="S101" s="186"/>
      <c r="T101" s="186"/>
      <c r="U101" s="186"/>
      <c r="V101" s="186"/>
      <c r="W101" s="186"/>
      <c r="X101" s="186"/>
      <c r="Y101" s="186"/>
      <c r="Z101" s="186"/>
      <c r="AA101" s="186"/>
      <c r="AB101" s="186"/>
      <c r="AC101" s="186"/>
      <c r="AD101" s="186"/>
      <c r="AE101" s="186"/>
      <c r="AF101" s="186"/>
      <c r="AG101" s="42"/>
      <c r="AH101" s="42"/>
      <c r="AI101" s="42"/>
      <c r="AJ101" s="42"/>
      <c r="AK101" s="42"/>
      <c r="AL101" s="186"/>
      <c r="AM101" s="186"/>
      <c r="AN101" s="186"/>
      <c r="AO101" s="186"/>
      <c r="AP101" s="186"/>
      <c r="AQ101" s="186"/>
      <c r="AR101" s="186"/>
      <c r="AS101" s="186"/>
      <c r="AT101" s="186"/>
      <c r="AU101" s="186"/>
      <c r="AV101" s="186"/>
      <c r="AW101" s="186"/>
      <c r="AX101" s="186"/>
      <c r="AY101" s="186"/>
      <c r="AZ101" s="186"/>
      <c r="BA101" s="186"/>
      <c r="BB101" s="186"/>
    </row>
    <row r="102" spans="2:54" x14ac:dyDescent="0.35">
      <c r="B102" s="154"/>
      <c r="C102" s="321"/>
      <c r="D102" s="322"/>
      <c r="E102" s="323"/>
      <c r="F102" s="324"/>
      <c r="G102" s="186"/>
      <c r="H102" s="186"/>
      <c r="I102" s="42"/>
      <c r="J102" s="42"/>
      <c r="K102" s="42"/>
      <c r="L102" s="42"/>
      <c r="M102" s="42"/>
      <c r="N102" s="186"/>
      <c r="O102" s="186"/>
      <c r="P102" s="186"/>
      <c r="Q102" s="186"/>
      <c r="R102" s="186"/>
      <c r="S102" s="186"/>
      <c r="T102" s="186"/>
      <c r="U102" s="186"/>
      <c r="V102" s="186"/>
      <c r="W102" s="186"/>
      <c r="X102" s="186"/>
      <c r="Y102" s="186"/>
      <c r="Z102" s="186"/>
      <c r="AA102" s="186"/>
      <c r="AB102" s="186"/>
      <c r="AC102" s="186"/>
      <c r="AD102" s="186"/>
      <c r="AE102" s="186"/>
      <c r="AF102" s="186"/>
      <c r="AG102" s="42"/>
      <c r="AH102" s="42"/>
      <c r="AI102" s="42"/>
      <c r="AJ102" s="42"/>
      <c r="AK102" s="42"/>
      <c r="AL102" s="186"/>
      <c r="AM102" s="186"/>
      <c r="AN102" s="186"/>
      <c r="AO102" s="186"/>
      <c r="AP102" s="186"/>
      <c r="AQ102" s="186"/>
      <c r="AR102" s="186"/>
      <c r="AS102" s="186"/>
      <c r="AT102" s="186"/>
      <c r="AU102" s="186"/>
      <c r="AV102" s="186"/>
      <c r="AW102" s="186"/>
      <c r="AX102" s="186"/>
      <c r="AY102" s="186"/>
      <c r="AZ102" s="186"/>
      <c r="BA102" s="186"/>
      <c r="BB102" s="186"/>
    </row>
    <row r="103" spans="2:54" x14ac:dyDescent="0.35">
      <c r="B103" s="154"/>
      <c r="C103" s="321"/>
      <c r="D103" s="322"/>
      <c r="E103" s="323"/>
      <c r="F103" s="324"/>
      <c r="G103" s="186"/>
      <c r="H103" s="186"/>
      <c r="I103" s="42"/>
      <c r="J103" s="42"/>
      <c r="K103" s="42"/>
      <c r="L103" s="42"/>
      <c r="M103" s="42"/>
      <c r="N103" s="186"/>
      <c r="O103" s="186"/>
      <c r="P103" s="186"/>
      <c r="Q103" s="186"/>
      <c r="R103" s="186"/>
      <c r="S103" s="186"/>
      <c r="T103" s="186"/>
      <c r="U103" s="186"/>
      <c r="V103" s="186"/>
      <c r="W103" s="186"/>
      <c r="X103" s="186"/>
      <c r="Y103" s="186"/>
      <c r="Z103" s="186"/>
      <c r="AA103" s="186"/>
      <c r="AB103" s="186"/>
      <c r="AC103" s="186"/>
      <c r="AD103" s="186"/>
      <c r="AE103" s="186"/>
      <c r="AF103" s="186"/>
      <c r="AG103" s="42"/>
      <c r="AH103" s="42"/>
      <c r="AI103" s="42"/>
      <c r="AJ103" s="42"/>
      <c r="AK103" s="42"/>
      <c r="AL103" s="186"/>
      <c r="AM103" s="186"/>
      <c r="AN103" s="186"/>
      <c r="AO103" s="186"/>
      <c r="AP103" s="186"/>
      <c r="AQ103" s="186"/>
      <c r="AR103" s="186"/>
      <c r="AS103" s="186"/>
      <c r="AT103" s="186"/>
      <c r="AU103" s="186"/>
      <c r="AV103" s="186"/>
      <c r="AW103" s="186"/>
      <c r="AX103" s="186"/>
      <c r="AY103" s="186"/>
      <c r="AZ103" s="186"/>
      <c r="BA103" s="186"/>
      <c r="BB103" s="186"/>
    </row>
    <row r="104" spans="2:54" x14ac:dyDescent="0.35">
      <c r="B104" s="154"/>
      <c r="C104" s="321"/>
      <c r="D104" s="322"/>
      <c r="E104" s="323"/>
      <c r="F104" s="324"/>
      <c r="G104" s="186"/>
      <c r="H104" s="186"/>
      <c r="I104" s="42"/>
      <c r="J104" s="42"/>
      <c r="K104" s="42"/>
      <c r="L104" s="42"/>
      <c r="M104" s="42"/>
      <c r="N104" s="186"/>
      <c r="O104" s="186"/>
      <c r="P104" s="186"/>
      <c r="Q104" s="186"/>
      <c r="R104" s="186"/>
      <c r="S104" s="186"/>
      <c r="T104" s="186"/>
      <c r="U104" s="186"/>
      <c r="V104" s="186"/>
      <c r="W104" s="186"/>
      <c r="X104" s="186"/>
      <c r="Y104" s="186"/>
      <c r="Z104" s="186"/>
      <c r="AA104" s="186"/>
      <c r="AB104" s="186"/>
      <c r="AC104" s="186"/>
      <c r="AD104" s="186"/>
      <c r="AE104" s="186"/>
      <c r="AF104" s="186"/>
      <c r="AG104" s="42"/>
      <c r="AH104" s="42"/>
      <c r="AI104" s="42"/>
      <c r="AJ104" s="42"/>
      <c r="AK104" s="42"/>
      <c r="AL104" s="186"/>
      <c r="AM104" s="186"/>
      <c r="AN104" s="186"/>
      <c r="AO104" s="186"/>
      <c r="AP104" s="186"/>
      <c r="AQ104" s="186"/>
      <c r="AR104" s="186"/>
      <c r="AS104" s="186"/>
      <c r="AT104" s="186"/>
      <c r="AU104" s="186"/>
      <c r="AV104" s="186"/>
      <c r="AW104" s="186"/>
      <c r="AX104" s="186"/>
      <c r="AY104" s="186"/>
      <c r="AZ104" s="186"/>
      <c r="BA104" s="186"/>
      <c r="BB104" s="186"/>
    </row>
    <row r="105" spans="2:54" x14ac:dyDescent="0.35">
      <c r="B105" s="154"/>
      <c r="C105" s="321"/>
      <c r="D105" s="322"/>
      <c r="E105" s="323"/>
      <c r="F105" s="324"/>
      <c r="G105" s="186"/>
      <c r="H105" s="186"/>
      <c r="I105" s="42"/>
      <c r="J105" s="42"/>
      <c r="K105" s="42"/>
      <c r="L105" s="42"/>
      <c r="M105" s="42"/>
      <c r="N105" s="186"/>
      <c r="O105" s="186"/>
      <c r="P105" s="186"/>
      <c r="Q105" s="186"/>
      <c r="R105" s="186"/>
      <c r="S105" s="186"/>
      <c r="T105" s="186"/>
      <c r="U105" s="186"/>
      <c r="V105" s="186"/>
      <c r="W105" s="186"/>
      <c r="X105" s="186"/>
      <c r="Y105" s="186"/>
      <c r="Z105" s="186"/>
      <c r="AA105" s="186"/>
      <c r="AB105" s="186"/>
      <c r="AC105" s="186"/>
      <c r="AD105" s="186"/>
      <c r="AE105" s="186"/>
      <c r="AF105" s="186"/>
      <c r="AG105" s="42"/>
      <c r="AH105" s="42"/>
      <c r="AI105" s="42"/>
      <c r="AJ105" s="42"/>
      <c r="AK105" s="42"/>
      <c r="AL105" s="186"/>
      <c r="AM105" s="186"/>
      <c r="AN105" s="186"/>
      <c r="AO105" s="186"/>
      <c r="AP105" s="186"/>
      <c r="AQ105" s="186"/>
      <c r="AR105" s="186"/>
      <c r="AS105" s="186"/>
      <c r="AT105" s="186"/>
      <c r="AU105" s="186"/>
      <c r="AV105" s="186"/>
      <c r="AW105" s="186"/>
      <c r="AX105" s="186"/>
      <c r="AY105" s="186"/>
      <c r="AZ105" s="186"/>
      <c r="BA105" s="186"/>
      <c r="BB105" s="186"/>
    </row>
    <row r="106" spans="2:54" x14ac:dyDescent="0.35">
      <c r="B106" s="154"/>
      <c r="C106" s="321"/>
      <c r="D106" s="322"/>
      <c r="E106" s="323"/>
      <c r="F106" s="324"/>
      <c r="G106" s="186"/>
      <c r="H106" s="186"/>
      <c r="I106" s="42"/>
      <c r="J106" s="42"/>
      <c r="K106" s="42"/>
      <c r="L106" s="42"/>
      <c r="M106" s="42"/>
      <c r="N106" s="186"/>
      <c r="O106" s="186"/>
      <c r="P106" s="186"/>
      <c r="Q106" s="186"/>
      <c r="R106" s="186"/>
      <c r="S106" s="186"/>
      <c r="T106" s="186"/>
      <c r="U106" s="186"/>
      <c r="V106" s="186"/>
      <c r="W106" s="186"/>
      <c r="X106" s="186"/>
      <c r="Y106" s="186"/>
      <c r="Z106" s="186"/>
      <c r="AA106" s="186"/>
      <c r="AB106" s="186"/>
      <c r="AC106" s="186"/>
      <c r="AD106" s="186"/>
      <c r="AE106" s="186"/>
      <c r="AF106" s="186"/>
      <c r="AG106" s="42"/>
      <c r="AH106" s="42"/>
      <c r="AI106" s="42"/>
      <c r="AJ106" s="42"/>
      <c r="AK106" s="42"/>
      <c r="AL106" s="186"/>
      <c r="AM106" s="186"/>
      <c r="AN106" s="186"/>
      <c r="AO106" s="186"/>
      <c r="AP106" s="186"/>
      <c r="AQ106" s="186"/>
      <c r="AR106" s="186"/>
      <c r="AS106" s="186"/>
      <c r="AT106" s="186"/>
      <c r="AU106" s="186"/>
      <c r="AV106" s="186"/>
      <c r="AW106" s="186"/>
      <c r="AX106" s="186"/>
      <c r="AY106" s="186"/>
      <c r="AZ106" s="186"/>
      <c r="BA106" s="186"/>
      <c r="BB106" s="186"/>
    </row>
    <row r="107" spans="2:54" x14ac:dyDescent="0.35">
      <c r="B107" s="154"/>
      <c r="C107" s="321"/>
      <c r="D107" s="322"/>
      <c r="E107" s="323"/>
      <c r="F107" s="324"/>
      <c r="G107" s="186"/>
      <c r="H107" s="186"/>
      <c r="I107" s="42"/>
      <c r="J107" s="42"/>
      <c r="K107" s="42"/>
      <c r="L107" s="42"/>
      <c r="M107" s="42"/>
      <c r="N107" s="186"/>
      <c r="O107" s="186"/>
      <c r="P107" s="186"/>
      <c r="Q107" s="186"/>
      <c r="R107" s="186"/>
      <c r="S107" s="186"/>
      <c r="T107" s="186"/>
      <c r="U107" s="186"/>
      <c r="V107" s="186"/>
      <c r="W107" s="186"/>
      <c r="X107" s="186"/>
      <c r="Y107" s="186"/>
      <c r="Z107" s="186"/>
      <c r="AA107" s="186"/>
      <c r="AB107" s="186"/>
      <c r="AC107" s="186"/>
      <c r="AD107" s="186"/>
      <c r="AE107" s="186"/>
      <c r="AF107" s="186"/>
      <c r="AG107" s="42"/>
      <c r="AH107" s="42"/>
      <c r="AI107" s="42"/>
      <c r="AJ107" s="42"/>
      <c r="AK107" s="42"/>
      <c r="AL107" s="186"/>
      <c r="AM107" s="186"/>
      <c r="AN107" s="186"/>
      <c r="AO107" s="186"/>
      <c r="AP107" s="186"/>
      <c r="AQ107" s="186"/>
      <c r="AR107" s="186"/>
      <c r="AS107" s="186"/>
      <c r="AT107" s="186"/>
      <c r="AU107" s="186"/>
      <c r="AV107" s="186"/>
      <c r="AW107" s="186"/>
      <c r="AX107" s="186"/>
      <c r="AY107" s="186"/>
      <c r="AZ107" s="186"/>
      <c r="BA107" s="186"/>
      <c r="BB107" s="186"/>
    </row>
    <row r="108" spans="2:54" x14ac:dyDescent="0.35">
      <c r="B108" s="154"/>
      <c r="C108" s="321"/>
      <c r="D108" s="322"/>
      <c r="E108" s="323"/>
      <c r="F108" s="324"/>
      <c r="G108" s="186"/>
      <c r="H108" s="186"/>
      <c r="I108" s="42"/>
      <c r="J108" s="42"/>
      <c r="K108" s="42"/>
      <c r="L108" s="42"/>
      <c r="M108" s="42"/>
      <c r="N108" s="186"/>
      <c r="O108" s="186"/>
      <c r="P108" s="186"/>
      <c r="Q108" s="186"/>
      <c r="R108" s="186"/>
      <c r="S108" s="186"/>
      <c r="T108" s="186"/>
      <c r="U108" s="186"/>
      <c r="V108" s="186"/>
      <c r="W108" s="186"/>
      <c r="X108" s="186"/>
      <c r="Y108" s="186"/>
      <c r="Z108" s="186"/>
      <c r="AA108" s="186"/>
      <c r="AB108" s="186"/>
      <c r="AC108" s="186"/>
      <c r="AD108" s="186"/>
      <c r="AE108" s="186"/>
      <c r="AF108" s="186"/>
      <c r="AG108" s="42"/>
      <c r="AH108" s="42"/>
      <c r="AI108" s="42"/>
      <c r="AJ108" s="42"/>
      <c r="AK108" s="42"/>
      <c r="AL108" s="186"/>
      <c r="AM108" s="186"/>
      <c r="AN108" s="186"/>
      <c r="AO108" s="186"/>
      <c r="AP108" s="186"/>
      <c r="AQ108" s="186"/>
      <c r="AR108" s="186"/>
      <c r="AS108" s="186"/>
      <c r="AT108" s="186"/>
      <c r="AU108" s="186"/>
      <c r="AV108" s="186"/>
      <c r="AW108" s="186"/>
      <c r="AX108" s="186"/>
      <c r="AY108" s="186"/>
      <c r="AZ108" s="186"/>
      <c r="BA108" s="186"/>
      <c r="BB108" s="186"/>
    </row>
    <row r="109" spans="2:54" x14ac:dyDescent="0.35">
      <c r="B109" s="154"/>
      <c r="C109" s="321"/>
      <c r="D109" s="322"/>
      <c r="E109" s="323"/>
      <c r="F109" s="324"/>
      <c r="G109" s="186"/>
      <c r="H109" s="186"/>
      <c r="I109" s="42"/>
      <c r="J109" s="42"/>
      <c r="K109" s="42"/>
      <c r="L109" s="42"/>
      <c r="M109" s="42"/>
      <c r="N109" s="186"/>
      <c r="O109" s="186"/>
      <c r="P109" s="186"/>
      <c r="Q109" s="186"/>
      <c r="R109" s="186"/>
      <c r="S109" s="186"/>
      <c r="T109" s="186"/>
      <c r="U109" s="186"/>
      <c r="V109" s="186"/>
      <c r="W109" s="186"/>
      <c r="X109" s="186"/>
      <c r="Y109" s="186"/>
      <c r="Z109" s="186"/>
      <c r="AA109" s="186"/>
      <c r="AB109" s="186"/>
      <c r="AC109" s="186"/>
      <c r="AD109" s="186"/>
      <c r="AE109" s="186"/>
      <c r="AF109" s="186"/>
      <c r="AG109" s="42"/>
      <c r="AH109" s="42"/>
      <c r="AI109" s="42"/>
      <c r="AJ109" s="42"/>
      <c r="AK109" s="42"/>
      <c r="AL109" s="186"/>
      <c r="AM109" s="186"/>
      <c r="AN109" s="186"/>
      <c r="AO109" s="186"/>
      <c r="AP109" s="186"/>
      <c r="AQ109" s="186"/>
      <c r="AR109" s="186"/>
      <c r="AS109" s="186"/>
      <c r="AT109" s="186"/>
      <c r="AU109" s="186"/>
      <c r="AV109" s="186"/>
      <c r="AW109" s="186"/>
      <c r="AX109" s="186"/>
      <c r="AY109" s="186"/>
      <c r="AZ109" s="186"/>
      <c r="BA109" s="186"/>
      <c r="BB109" s="186"/>
    </row>
    <row r="110" spans="2:54" x14ac:dyDescent="0.35">
      <c r="B110" s="154"/>
      <c r="C110" s="321"/>
      <c r="D110" s="322"/>
      <c r="E110" s="323"/>
      <c r="F110" s="324"/>
    </row>
    <row r="111" spans="2:54" x14ac:dyDescent="0.35">
      <c r="B111" s="154"/>
      <c r="D111" s="322"/>
      <c r="F111" s="324"/>
    </row>
    <row r="112" spans="2:54" x14ac:dyDescent="0.35">
      <c r="B112" s="154"/>
      <c r="D112" s="322"/>
      <c r="F112" s="324"/>
    </row>
  </sheetData>
  <mergeCells count="52">
    <mergeCell ref="G41:BB41"/>
    <mergeCell ref="G42:P42"/>
    <mergeCell ref="Y42:AH42"/>
    <mergeCell ref="AL42:AW42"/>
    <mergeCell ref="G45:P45"/>
    <mergeCell ref="G39:S39"/>
    <mergeCell ref="AG39:AR39"/>
    <mergeCell ref="AT39:BA39"/>
    <mergeCell ref="G40:S40"/>
    <mergeCell ref="AG40:AR40"/>
    <mergeCell ref="AT40:BA40"/>
    <mergeCell ref="G32:BB32"/>
    <mergeCell ref="M33:BB33"/>
    <mergeCell ref="G36:L36"/>
    <mergeCell ref="M36:W36"/>
    <mergeCell ref="X36:AD36"/>
    <mergeCell ref="AE36:AJ36"/>
    <mergeCell ref="AK36:AM36"/>
    <mergeCell ref="AN36:AU36"/>
    <mergeCell ref="AV36:BB36"/>
    <mergeCell ref="G29:M29"/>
    <mergeCell ref="Y29:AC29"/>
    <mergeCell ref="AD29:AH29"/>
    <mergeCell ref="AK11:AU11"/>
    <mergeCell ref="AW11:BB11"/>
    <mergeCell ref="G16:Q16"/>
    <mergeCell ref="R16:AC16"/>
    <mergeCell ref="AE16:AO16"/>
    <mergeCell ref="AQ16:BA16"/>
    <mergeCell ref="N17:Z17"/>
    <mergeCell ref="AA17:AD17"/>
    <mergeCell ref="AE17:AO17"/>
    <mergeCell ref="P20:V20"/>
    <mergeCell ref="AA20:AD20"/>
    <mergeCell ref="G8:P8"/>
    <mergeCell ref="Q8:U8"/>
    <mergeCell ref="G10:Q10"/>
    <mergeCell ref="R10:AC10"/>
    <mergeCell ref="J11:W11"/>
    <mergeCell ref="X11:AD11"/>
    <mergeCell ref="S1:AD1"/>
    <mergeCell ref="AE1:AP1"/>
    <mergeCell ref="AQ1:BB1"/>
    <mergeCell ref="BD4:BG4"/>
    <mergeCell ref="M7:Z7"/>
    <mergeCell ref="AA7:AD7"/>
    <mergeCell ref="G1:R1"/>
    <mergeCell ref="B1:B2"/>
    <mergeCell ref="C1:C2"/>
    <mergeCell ref="D1:D2"/>
    <mergeCell ref="E1:E2"/>
    <mergeCell ref="F1:F2"/>
  </mergeCell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BE1A-F46D-40D6-84FD-AD03EF295A12}">
  <dimension ref="A1:P42"/>
  <sheetViews>
    <sheetView topLeftCell="A8" zoomScale="77" zoomScaleNormal="77" workbookViewId="0">
      <selection activeCell="E21" sqref="E21"/>
    </sheetView>
  </sheetViews>
  <sheetFormatPr baseColWidth="10" defaultColWidth="9.08984375" defaultRowHeight="14.5" x14ac:dyDescent="0.35"/>
  <cols>
    <col min="1" max="1" width="26.36328125" style="62" customWidth="1"/>
    <col min="2" max="2" width="23.453125" style="62" customWidth="1"/>
    <col min="3" max="3" width="31" style="62" customWidth="1"/>
    <col min="4" max="4" width="23.453125" style="62" customWidth="1"/>
    <col min="5" max="5" width="26.36328125" style="62" bestFit="1" customWidth="1"/>
    <col min="6" max="7" width="18.453125" style="62" customWidth="1"/>
    <col min="8" max="8" width="20.26953125" style="62" customWidth="1"/>
    <col min="9" max="9" width="18.453125" style="62" customWidth="1"/>
    <col min="10" max="10" width="12.08984375" style="71" bestFit="1" customWidth="1"/>
    <col min="11" max="11" width="12.08984375" style="62" bestFit="1" customWidth="1"/>
    <col min="12" max="16384" width="9.08984375" style="62"/>
  </cols>
  <sheetData>
    <row r="1" spans="1:11" ht="21" x14ac:dyDescent="0.5">
      <c r="A1" s="447" t="s">
        <v>349</v>
      </c>
      <c r="B1" s="447"/>
      <c r="C1" s="447"/>
      <c r="D1" s="447"/>
      <c r="E1" s="447"/>
      <c r="F1" s="447"/>
      <c r="G1" s="447"/>
      <c r="H1" s="447"/>
      <c r="I1" s="447"/>
      <c r="J1" s="447"/>
      <c r="K1" s="447"/>
    </row>
    <row r="2" spans="1:11" ht="31.5" x14ac:dyDescent="0.35">
      <c r="A2" s="59" t="s">
        <v>264</v>
      </c>
      <c r="B2" s="59" t="s">
        <v>268</v>
      </c>
      <c r="C2" s="59" t="s">
        <v>242</v>
      </c>
      <c r="D2" s="59" t="s">
        <v>243</v>
      </c>
      <c r="E2" s="59" t="s">
        <v>155</v>
      </c>
      <c r="F2" s="59" t="s">
        <v>156</v>
      </c>
      <c r="G2" s="59" t="s">
        <v>157</v>
      </c>
      <c r="H2" s="60" t="s">
        <v>348</v>
      </c>
      <c r="I2" s="59" t="s">
        <v>158</v>
      </c>
      <c r="J2" s="183">
        <v>2020</v>
      </c>
      <c r="K2" s="61">
        <v>2021</v>
      </c>
    </row>
    <row r="3" spans="1:11" ht="18.5" x14ac:dyDescent="0.35">
      <c r="A3" s="53"/>
      <c r="B3" s="75" t="s">
        <v>269</v>
      </c>
      <c r="C3" s="53"/>
      <c r="D3" s="53"/>
      <c r="E3" s="53"/>
      <c r="F3" s="53"/>
      <c r="G3" s="53"/>
      <c r="H3" s="53"/>
      <c r="I3" s="53"/>
      <c r="J3" s="184">
        <f>SUM(J5:J66)</f>
        <v>62530</v>
      </c>
      <c r="K3" s="53"/>
    </row>
    <row r="4" spans="1:11" x14ac:dyDescent="0.35">
      <c r="A4" s="24" t="s">
        <v>179</v>
      </c>
      <c r="B4" s="24" t="s">
        <v>273</v>
      </c>
      <c r="C4" s="63" t="s">
        <v>274</v>
      </c>
      <c r="D4" s="24" t="s">
        <v>120</v>
      </c>
      <c r="E4" s="24" t="s">
        <v>276</v>
      </c>
      <c r="F4" s="58" t="s">
        <v>244</v>
      </c>
      <c r="G4" s="58" t="s">
        <v>245</v>
      </c>
      <c r="H4" s="24"/>
      <c r="I4" s="24"/>
      <c r="J4" s="65">
        <v>3000</v>
      </c>
      <c r="K4" s="24"/>
    </row>
    <row r="5" spans="1:11" ht="18.5" x14ac:dyDescent="0.35">
      <c r="A5" s="76"/>
      <c r="B5" s="75" t="s">
        <v>285</v>
      </c>
      <c r="C5" s="76"/>
      <c r="D5" s="76"/>
      <c r="E5" s="76"/>
      <c r="F5" s="76"/>
      <c r="G5" s="76"/>
      <c r="H5" s="76"/>
      <c r="I5" s="76"/>
      <c r="J5" s="76"/>
      <c r="K5" s="76"/>
    </row>
    <row r="6" spans="1:11" s="52" customFormat="1" ht="15.5" x14ac:dyDescent="0.35">
      <c r="A6" s="57" t="s">
        <v>265</v>
      </c>
      <c r="B6" s="24" t="s">
        <v>278</v>
      </c>
      <c r="C6" s="63" t="s">
        <v>248</v>
      </c>
      <c r="D6" s="24" t="s">
        <v>280</v>
      </c>
      <c r="E6" s="24" t="s">
        <v>289</v>
      </c>
      <c r="F6" s="24" t="s">
        <v>101</v>
      </c>
      <c r="G6" s="24" t="s">
        <v>281</v>
      </c>
      <c r="H6" s="24"/>
      <c r="I6" s="24" t="s">
        <v>300</v>
      </c>
      <c r="J6" s="65"/>
      <c r="K6" s="24"/>
    </row>
    <row r="7" spans="1:11" x14ac:dyDescent="0.35">
      <c r="A7" s="24" t="s">
        <v>266</v>
      </c>
      <c r="B7" s="24" t="s">
        <v>278</v>
      </c>
      <c r="C7" s="63" t="s">
        <v>279</v>
      </c>
      <c r="D7" s="24" t="s">
        <v>280</v>
      </c>
      <c r="E7" s="24" t="s">
        <v>289</v>
      </c>
      <c r="F7" s="24" t="s">
        <v>101</v>
      </c>
      <c r="G7" s="24" t="s">
        <v>281</v>
      </c>
      <c r="H7" s="24"/>
      <c r="I7" s="24" t="s">
        <v>300</v>
      </c>
      <c r="J7" s="65"/>
      <c r="K7" s="24"/>
    </row>
    <row r="8" spans="1:11" ht="43.5" x14ac:dyDescent="0.35">
      <c r="A8" s="24" t="s">
        <v>266</v>
      </c>
      <c r="B8" s="24" t="s">
        <v>351</v>
      </c>
      <c r="C8" s="63" t="s">
        <v>164</v>
      </c>
      <c r="D8" s="24" t="s">
        <v>280</v>
      </c>
      <c r="E8" s="24" t="s">
        <v>289</v>
      </c>
      <c r="F8" s="24" t="s">
        <v>352</v>
      </c>
      <c r="G8" s="58" t="s">
        <v>6</v>
      </c>
      <c r="H8" s="24"/>
      <c r="I8" s="70" t="s">
        <v>353</v>
      </c>
      <c r="J8" s="65"/>
      <c r="K8" s="24"/>
    </row>
    <row r="9" spans="1:11" ht="18.5" x14ac:dyDescent="0.35">
      <c r="A9" s="76"/>
      <c r="B9" s="75" t="s">
        <v>2</v>
      </c>
      <c r="C9" s="77"/>
      <c r="D9" s="77"/>
      <c r="E9" s="77"/>
      <c r="F9" s="77"/>
      <c r="G9" s="79"/>
      <c r="H9" s="78"/>
      <c r="I9" s="78"/>
      <c r="J9" s="76"/>
      <c r="K9" s="78"/>
    </row>
    <row r="10" spans="1:11" ht="43.5" x14ac:dyDescent="0.35">
      <c r="A10" s="58" t="s">
        <v>179</v>
      </c>
      <c r="B10" s="55" t="s">
        <v>292</v>
      </c>
      <c r="C10" s="69" t="s">
        <v>164</v>
      </c>
      <c r="D10" s="58" t="s">
        <v>167</v>
      </c>
      <c r="E10" s="58" t="s">
        <v>168</v>
      </c>
      <c r="F10" s="58" t="s">
        <v>169</v>
      </c>
      <c r="G10" s="58" t="s">
        <v>245</v>
      </c>
      <c r="H10" s="58" t="s">
        <v>170</v>
      </c>
      <c r="I10" s="58" t="s">
        <v>166</v>
      </c>
      <c r="J10" s="64">
        <v>10000</v>
      </c>
      <c r="K10" s="64">
        <v>20000</v>
      </c>
    </row>
    <row r="11" spans="1:11" x14ac:dyDescent="0.35">
      <c r="A11" s="58" t="s">
        <v>266</v>
      </c>
      <c r="B11" s="55" t="s">
        <v>292</v>
      </c>
      <c r="C11" s="56"/>
      <c r="D11" s="58"/>
      <c r="E11" s="58"/>
      <c r="F11" s="58"/>
      <c r="G11" s="58"/>
      <c r="H11" s="58"/>
      <c r="I11" s="58"/>
      <c r="J11" s="64"/>
      <c r="K11" s="64"/>
    </row>
    <row r="12" spans="1:11" x14ac:dyDescent="0.35">
      <c r="A12" s="58" t="s">
        <v>265</v>
      </c>
      <c r="B12" s="55" t="s">
        <v>293</v>
      </c>
      <c r="C12" s="56" t="s">
        <v>287</v>
      </c>
      <c r="D12" s="58" t="s">
        <v>294</v>
      </c>
      <c r="E12" s="58" t="s">
        <v>295</v>
      </c>
      <c r="F12" s="58" t="s">
        <v>244</v>
      </c>
      <c r="G12" s="58" t="s">
        <v>296</v>
      </c>
      <c r="H12" s="58"/>
      <c r="I12" s="58"/>
      <c r="J12" s="64">
        <v>30</v>
      </c>
      <c r="K12" s="64"/>
    </row>
    <row r="13" spans="1:11" ht="18.5" x14ac:dyDescent="0.35">
      <c r="A13" s="76"/>
      <c r="B13" s="75" t="s">
        <v>305</v>
      </c>
      <c r="C13" s="76"/>
      <c r="D13" s="76"/>
      <c r="E13" s="76"/>
      <c r="F13" s="76"/>
      <c r="G13" s="76"/>
      <c r="H13" s="76"/>
      <c r="I13" s="76"/>
      <c r="J13" s="76"/>
      <c r="K13" s="76"/>
    </row>
    <row r="14" spans="1:11" x14ac:dyDescent="0.35">
      <c r="A14" s="24" t="s">
        <v>179</v>
      </c>
      <c r="B14" s="67" t="s">
        <v>249</v>
      </c>
      <c r="C14" s="68" t="s">
        <v>274</v>
      </c>
      <c r="D14" s="24" t="s">
        <v>282</v>
      </c>
      <c r="E14" s="24" t="s">
        <v>283</v>
      </c>
      <c r="F14" s="24" t="s">
        <v>291</v>
      </c>
      <c r="G14" s="24" t="s">
        <v>284</v>
      </c>
      <c r="H14" s="24"/>
      <c r="I14" s="24"/>
      <c r="J14" s="65">
        <v>1000</v>
      </c>
      <c r="K14" s="24"/>
    </row>
    <row r="15" spans="1:11" x14ac:dyDescent="0.35">
      <c r="A15" s="57" t="s">
        <v>267</v>
      </c>
      <c r="B15" s="24" t="s">
        <v>299</v>
      </c>
      <c r="C15" s="63" t="s">
        <v>301</v>
      </c>
      <c r="D15" s="24" t="s">
        <v>302</v>
      </c>
      <c r="E15" s="67" t="s">
        <v>303</v>
      </c>
      <c r="F15" s="24"/>
      <c r="G15" s="24" t="s">
        <v>304</v>
      </c>
      <c r="H15" s="24"/>
      <c r="I15" s="24"/>
      <c r="J15" s="65"/>
      <c r="K15" s="24"/>
    </row>
    <row r="16" spans="1:11" ht="29" x14ac:dyDescent="0.35">
      <c r="A16" s="24" t="s">
        <v>267</v>
      </c>
      <c r="B16" s="24" t="s">
        <v>275</v>
      </c>
      <c r="C16" s="69" t="s">
        <v>248</v>
      </c>
      <c r="D16" s="58" t="s">
        <v>250</v>
      </c>
      <c r="E16" s="24" t="s">
        <v>277</v>
      </c>
      <c r="F16" s="58" t="s">
        <v>244</v>
      </c>
      <c r="G16" s="58" t="s">
        <v>245</v>
      </c>
      <c r="H16" s="24"/>
      <c r="I16" s="24"/>
      <c r="J16" s="65">
        <v>300</v>
      </c>
      <c r="K16" s="24"/>
    </row>
    <row r="17" spans="1:16" ht="29" x14ac:dyDescent="0.35">
      <c r="A17" s="58" t="s">
        <v>267</v>
      </c>
      <c r="B17" s="55" t="s">
        <v>252</v>
      </c>
      <c r="C17" s="58" t="s">
        <v>274</v>
      </c>
      <c r="D17" s="55" t="s">
        <v>298</v>
      </c>
      <c r="E17" s="55" t="s">
        <v>251</v>
      </c>
      <c r="F17" s="58" t="s">
        <v>244</v>
      </c>
      <c r="G17" s="58" t="s">
        <v>245</v>
      </c>
      <c r="H17" s="58" t="s">
        <v>170</v>
      </c>
      <c r="I17" s="58" t="s">
        <v>253</v>
      </c>
      <c r="J17" s="65">
        <v>300</v>
      </c>
      <c r="K17" s="65"/>
    </row>
    <row r="18" spans="1:16" ht="29" x14ac:dyDescent="0.35">
      <c r="A18" s="55" t="s">
        <v>266</v>
      </c>
      <c r="B18" s="55" t="s">
        <v>316</v>
      </c>
      <c r="C18" s="56" t="s">
        <v>287</v>
      </c>
      <c r="D18" s="55" t="s">
        <v>317</v>
      </c>
      <c r="E18" s="55" t="s">
        <v>318</v>
      </c>
      <c r="F18" s="24" t="s">
        <v>319</v>
      </c>
      <c r="G18" s="55" t="s">
        <v>320</v>
      </c>
      <c r="H18" s="24"/>
      <c r="I18" s="55" t="s">
        <v>321</v>
      </c>
      <c r="J18" s="72">
        <v>50</v>
      </c>
      <c r="K18" s="72"/>
    </row>
    <row r="19" spans="1:16" ht="26" customHeight="1" x14ac:dyDescent="0.35">
      <c r="A19" s="55" t="s">
        <v>266</v>
      </c>
      <c r="B19" s="55" t="s">
        <v>309</v>
      </c>
      <c r="C19" s="56" t="s">
        <v>287</v>
      </c>
      <c r="D19" s="55" t="s">
        <v>290</v>
      </c>
      <c r="E19" s="55" t="s">
        <v>289</v>
      </c>
      <c r="F19" s="24" t="s">
        <v>315</v>
      </c>
      <c r="G19" s="55" t="s">
        <v>311</v>
      </c>
      <c r="H19" s="55" t="s">
        <v>310</v>
      </c>
      <c r="I19" s="55" t="s">
        <v>260</v>
      </c>
      <c r="J19" s="72">
        <v>150</v>
      </c>
      <c r="K19" s="72"/>
    </row>
    <row r="20" spans="1:16" ht="18.5" x14ac:dyDescent="0.35">
      <c r="A20" s="76"/>
      <c r="B20" s="75" t="s">
        <v>228</v>
      </c>
      <c r="C20" s="77"/>
      <c r="D20" s="77"/>
      <c r="E20" s="77"/>
      <c r="F20" s="77"/>
      <c r="G20" s="76"/>
      <c r="H20" s="78"/>
      <c r="I20" s="78"/>
      <c r="J20" s="76"/>
      <c r="K20" s="78"/>
    </row>
    <row r="21" spans="1:16" ht="58" x14ac:dyDescent="0.35">
      <c r="A21" s="58" t="s">
        <v>267</v>
      </c>
      <c r="B21" s="55" t="s">
        <v>306</v>
      </c>
      <c r="C21" s="69" t="s">
        <v>164</v>
      </c>
      <c r="D21" s="58" t="s">
        <v>159</v>
      </c>
      <c r="E21" s="58" t="s">
        <v>160</v>
      </c>
      <c r="F21" s="58" t="s">
        <v>161</v>
      </c>
      <c r="G21" s="58" t="s">
        <v>6</v>
      </c>
      <c r="H21" s="58" t="s">
        <v>165</v>
      </c>
      <c r="I21" s="58" t="s">
        <v>166</v>
      </c>
      <c r="J21" s="64">
        <v>6000</v>
      </c>
      <c r="K21" s="64">
        <v>10000</v>
      </c>
    </row>
    <row r="22" spans="1:16" s="71" customFormat="1" ht="58" x14ac:dyDescent="0.35">
      <c r="A22" s="58" t="s">
        <v>267</v>
      </c>
      <c r="B22" s="55" t="s">
        <v>307</v>
      </c>
      <c r="C22" s="63" t="s">
        <v>279</v>
      </c>
      <c r="D22" s="58" t="s">
        <v>159</v>
      </c>
      <c r="E22" s="58" t="s">
        <v>160</v>
      </c>
      <c r="F22" s="58" t="s">
        <v>161</v>
      </c>
      <c r="G22" s="58" t="s">
        <v>284</v>
      </c>
      <c r="H22" s="58"/>
      <c r="I22" s="58" t="s">
        <v>308</v>
      </c>
      <c r="J22" s="64">
        <v>10000</v>
      </c>
      <c r="K22" s="64">
        <v>10000</v>
      </c>
    </row>
    <row r="23" spans="1:16" s="71" customFormat="1" ht="18.5" x14ac:dyDescent="0.35">
      <c r="A23" s="80"/>
      <c r="B23" s="75" t="s">
        <v>271</v>
      </c>
      <c r="C23" s="77"/>
      <c r="D23" s="77"/>
      <c r="E23" s="77"/>
      <c r="F23" s="77"/>
      <c r="G23" s="79"/>
      <c r="H23" s="78"/>
      <c r="I23" s="78"/>
      <c r="J23" s="76"/>
      <c r="K23" s="78"/>
      <c r="N23" s="87"/>
      <c r="O23" s="87"/>
      <c r="P23" s="87"/>
    </row>
    <row r="24" spans="1:16" ht="29" x14ac:dyDescent="0.35">
      <c r="A24" s="55" t="s">
        <v>179</v>
      </c>
      <c r="B24" s="24" t="s">
        <v>312</v>
      </c>
      <c r="C24" s="56" t="s">
        <v>162</v>
      </c>
      <c r="D24" s="24" t="s">
        <v>313</v>
      </c>
      <c r="E24" s="70" t="s">
        <v>314</v>
      </c>
      <c r="F24" s="24" t="s">
        <v>315</v>
      </c>
      <c r="G24" s="24" t="s">
        <v>323</v>
      </c>
      <c r="H24" s="24"/>
      <c r="I24" s="24" t="s">
        <v>322</v>
      </c>
      <c r="J24" s="65">
        <v>150</v>
      </c>
      <c r="K24" s="24"/>
      <c r="N24" s="87"/>
      <c r="O24" s="88"/>
    </row>
    <row r="25" spans="1:16" ht="43.5" x14ac:dyDescent="0.35">
      <c r="A25" s="57" t="s">
        <v>267</v>
      </c>
      <c r="B25" s="55" t="s">
        <v>286</v>
      </c>
      <c r="C25" s="24" t="s">
        <v>287</v>
      </c>
      <c r="D25" s="70" t="s">
        <v>288</v>
      </c>
      <c r="E25" s="24" t="s">
        <v>289</v>
      </c>
      <c r="F25" s="24"/>
      <c r="G25" s="24" t="s">
        <v>296</v>
      </c>
      <c r="H25" s="70" t="s">
        <v>330</v>
      </c>
      <c r="I25" s="70" t="s">
        <v>347</v>
      </c>
      <c r="J25" s="65">
        <v>200</v>
      </c>
      <c r="K25" s="24">
        <v>200</v>
      </c>
      <c r="N25" s="71"/>
    </row>
    <row r="26" spans="1:16" ht="18.5" x14ac:dyDescent="0.35">
      <c r="A26" s="76"/>
      <c r="B26" s="75" t="s">
        <v>272</v>
      </c>
      <c r="C26" s="81"/>
      <c r="D26" s="76"/>
      <c r="E26" s="77"/>
      <c r="F26" s="77"/>
      <c r="G26" s="79"/>
      <c r="H26" s="78"/>
      <c r="I26" s="78"/>
      <c r="J26" s="76"/>
      <c r="K26" s="78"/>
      <c r="N26" s="71"/>
    </row>
    <row r="27" spans="1:16" ht="29" x14ac:dyDescent="0.35">
      <c r="A27" s="58" t="s">
        <v>267</v>
      </c>
      <c r="B27" s="55" t="s">
        <v>338</v>
      </c>
      <c r="C27" s="55" t="s">
        <v>338</v>
      </c>
      <c r="D27" s="24" t="s">
        <v>329</v>
      </c>
      <c r="E27" s="70" t="s">
        <v>314</v>
      </c>
      <c r="F27" s="58" t="s">
        <v>343</v>
      </c>
      <c r="G27" s="65"/>
      <c r="H27" s="65"/>
      <c r="I27" s="58"/>
      <c r="J27" s="65"/>
      <c r="K27" s="65"/>
      <c r="N27" s="71"/>
    </row>
    <row r="28" spans="1:16" ht="29" x14ac:dyDescent="0.35">
      <c r="A28" s="24" t="s">
        <v>267</v>
      </c>
      <c r="B28" s="67" t="s">
        <v>339</v>
      </c>
      <c r="C28" s="67" t="s">
        <v>339</v>
      </c>
      <c r="D28" s="24" t="s">
        <v>329</v>
      </c>
      <c r="E28" s="70" t="s">
        <v>314</v>
      </c>
      <c r="F28" s="58" t="s">
        <v>343</v>
      </c>
      <c r="G28" s="24"/>
      <c r="H28" s="24"/>
      <c r="I28" s="24"/>
      <c r="J28" s="65"/>
      <c r="K28" s="24"/>
      <c r="N28" s="71"/>
    </row>
    <row r="29" spans="1:16" x14ac:dyDescent="0.35">
      <c r="A29" s="24" t="s">
        <v>267</v>
      </c>
      <c r="B29" s="67" t="s">
        <v>340</v>
      </c>
      <c r="C29" s="67" t="s">
        <v>340</v>
      </c>
      <c r="D29" s="24" t="s">
        <v>328</v>
      </c>
      <c r="E29" s="57" t="s">
        <v>295</v>
      </c>
      <c r="F29" s="24" t="s">
        <v>319</v>
      </c>
      <c r="G29" s="24"/>
      <c r="H29" s="24"/>
      <c r="I29" s="24" t="s">
        <v>344</v>
      </c>
      <c r="J29" s="65"/>
      <c r="K29" s="24"/>
      <c r="N29" s="71"/>
    </row>
    <row r="30" spans="1:16" ht="18.5" x14ac:dyDescent="0.35">
      <c r="A30" s="76"/>
      <c r="B30" s="75" t="s">
        <v>270</v>
      </c>
      <c r="C30" s="81"/>
      <c r="D30" s="76"/>
      <c r="E30" s="76"/>
      <c r="F30" s="76"/>
      <c r="G30" s="76"/>
      <c r="H30" s="78"/>
      <c r="I30" s="78"/>
      <c r="J30" s="76"/>
      <c r="K30" s="78"/>
      <c r="N30" s="71"/>
    </row>
    <row r="31" spans="1:16" ht="29" x14ac:dyDescent="0.35">
      <c r="A31" s="57" t="s">
        <v>266</v>
      </c>
      <c r="B31" s="24" t="s">
        <v>324</v>
      </c>
      <c r="C31" s="70" t="s">
        <v>326</v>
      </c>
      <c r="D31" s="70" t="s">
        <v>331</v>
      </c>
      <c r="E31" s="70" t="s">
        <v>342</v>
      </c>
      <c r="F31" s="24" t="s">
        <v>319</v>
      </c>
      <c r="G31" s="24"/>
      <c r="H31" s="24"/>
      <c r="I31" s="24" t="s">
        <v>344</v>
      </c>
      <c r="J31" s="65"/>
      <c r="K31" s="24"/>
    </row>
    <row r="32" spans="1:16" ht="43.5" x14ac:dyDescent="0.35">
      <c r="A32" s="57" t="s">
        <v>266</v>
      </c>
      <c r="B32" s="24" t="s">
        <v>333</v>
      </c>
      <c r="C32" s="24" t="s">
        <v>334</v>
      </c>
      <c r="D32" s="70" t="s">
        <v>336</v>
      </c>
      <c r="E32" s="24" t="s">
        <v>341</v>
      </c>
      <c r="F32" s="58" t="s">
        <v>343</v>
      </c>
      <c r="G32" s="24" t="s">
        <v>334</v>
      </c>
      <c r="H32" s="24"/>
      <c r="I32" s="24"/>
      <c r="J32" s="65">
        <v>800</v>
      </c>
      <c r="K32" s="24"/>
    </row>
    <row r="33" spans="1:11" ht="43.5" x14ac:dyDescent="0.35">
      <c r="A33" s="57" t="s">
        <v>266</v>
      </c>
      <c r="B33" s="24" t="s">
        <v>335</v>
      </c>
      <c r="C33" s="24"/>
      <c r="D33" s="70" t="s">
        <v>336</v>
      </c>
      <c r="E33" s="24" t="s">
        <v>341</v>
      </c>
      <c r="F33" s="58" t="s">
        <v>343</v>
      </c>
      <c r="G33" s="24" t="s">
        <v>335</v>
      </c>
      <c r="H33" s="24"/>
      <c r="I33" s="24"/>
      <c r="J33" s="65">
        <v>800</v>
      </c>
      <c r="K33" s="24"/>
    </row>
    <row r="34" spans="1:11" ht="18.5" customHeight="1" x14ac:dyDescent="0.35">
      <c r="A34" s="57" t="s">
        <v>265</v>
      </c>
      <c r="B34" s="57" t="s">
        <v>297</v>
      </c>
      <c r="C34" s="57" t="s">
        <v>297</v>
      </c>
      <c r="D34" s="65" t="s">
        <v>328</v>
      </c>
      <c r="E34" s="57" t="s">
        <v>295</v>
      </c>
      <c r="F34" s="24" t="s">
        <v>319</v>
      </c>
      <c r="G34" s="57"/>
      <c r="H34" s="66"/>
      <c r="I34" s="24" t="s">
        <v>344</v>
      </c>
      <c r="J34" s="57"/>
      <c r="K34" s="67"/>
    </row>
    <row r="35" spans="1:11" x14ac:dyDescent="0.35">
      <c r="A35" s="57" t="s">
        <v>265</v>
      </c>
      <c r="B35" s="24" t="s">
        <v>325</v>
      </c>
      <c r="C35" s="24" t="s">
        <v>325</v>
      </c>
      <c r="D35" s="24" t="s">
        <v>328</v>
      </c>
      <c r="E35" s="57" t="s">
        <v>295</v>
      </c>
      <c r="F35" s="24" t="s">
        <v>319</v>
      </c>
      <c r="G35" s="24"/>
      <c r="H35" s="24"/>
      <c r="I35" s="24"/>
      <c r="J35" s="65"/>
      <c r="K35" s="24"/>
    </row>
    <row r="36" spans="1:11" x14ac:dyDescent="0.35">
      <c r="A36" s="57" t="s">
        <v>265</v>
      </c>
      <c r="B36" s="24" t="s">
        <v>327</v>
      </c>
      <c r="C36" s="24" t="s">
        <v>327</v>
      </c>
      <c r="D36" s="24" t="s">
        <v>329</v>
      </c>
      <c r="E36" s="24" t="s">
        <v>332</v>
      </c>
      <c r="F36" s="24" t="s">
        <v>315</v>
      </c>
      <c r="G36" s="24"/>
      <c r="H36" s="24"/>
      <c r="I36" s="24"/>
      <c r="J36" s="65"/>
      <c r="K36" s="24"/>
    </row>
    <row r="37" spans="1:11" s="71" customFormat="1" ht="37.5" customHeight="1" x14ac:dyDescent="0.35">
      <c r="A37" s="57" t="s">
        <v>265</v>
      </c>
      <c r="B37" s="24" t="s">
        <v>337</v>
      </c>
      <c r="C37" s="24" t="s">
        <v>337</v>
      </c>
      <c r="D37" s="24" t="s">
        <v>329</v>
      </c>
      <c r="E37" s="24" t="s">
        <v>332</v>
      </c>
      <c r="F37" s="24" t="s">
        <v>315</v>
      </c>
      <c r="G37" s="24"/>
      <c r="H37" s="24"/>
      <c r="I37" s="24"/>
      <c r="J37" s="65"/>
      <c r="K37" s="24"/>
    </row>
    <row r="38" spans="1:11" s="74" customFormat="1" ht="37.5" customHeight="1" x14ac:dyDescent="0.45">
      <c r="A38" s="24"/>
      <c r="B38" s="24"/>
      <c r="C38" s="73"/>
      <c r="D38" s="24"/>
      <c r="E38" s="24"/>
      <c r="F38" s="24"/>
      <c r="G38" s="24"/>
      <c r="H38" s="24"/>
      <c r="I38" s="24"/>
      <c r="J38" s="65"/>
      <c r="K38" s="24"/>
    </row>
    <row r="39" spans="1:11" ht="15" thickBot="1" x14ac:dyDescent="0.4">
      <c r="A39" s="24"/>
      <c r="B39" s="24"/>
      <c r="C39" s="24"/>
      <c r="D39" s="24"/>
      <c r="E39" s="24"/>
      <c r="F39" s="24"/>
      <c r="G39" s="24"/>
      <c r="H39" s="24"/>
      <c r="I39" s="24"/>
      <c r="J39" s="65"/>
      <c r="K39" s="24"/>
    </row>
    <row r="40" spans="1:11" x14ac:dyDescent="0.35">
      <c r="I40" s="82" t="s">
        <v>345</v>
      </c>
      <c r="J40" s="83">
        <v>1800</v>
      </c>
    </row>
    <row r="41" spans="1:11" x14ac:dyDescent="0.35">
      <c r="I41" s="84" t="s">
        <v>350</v>
      </c>
      <c r="J41" s="85">
        <v>14150</v>
      </c>
    </row>
    <row r="42" spans="1:11" ht="15" thickBot="1" x14ac:dyDescent="0.4">
      <c r="I42" s="86" t="s">
        <v>346</v>
      </c>
      <c r="J42" s="185">
        <v>16800</v>
      </c>
    </row>
  </sheetData>
  <sortState xmlns:xlrd2="http://schemas.microsoft.com/office/spreadsheetml/2017/richdata2" ref="A4:K41">
    <sortCondition ref="A4"/>
  </sortState>
  <mergeCells count="1">
    <mergeCell ref="A1:K1"/>
  </mergeCells>
  <phoneticPr fontId="15" type="noConversion"/>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5DC4C45-DB66-4DA2-8410-236D5B5172AA}">
          <x14:formula1>
            <xm:f>'C:\Users\araedema\Desktop\CHRONIC CARE LA LOUVIERE CENTRE réalisation\rapport d''activité\2019\[PACT-COM 2019.xlsx]Feuil2'!#REF!</xm:f>
          </x14:formula1>
          <xm:sqref>E26 F38 E3 E38:E39</xm:sqref>
        </x14:dataValidation>
        <x14:dataValidation type="list" allowBlank="1" showInputMessage="1" showErrorMessage="1" xr:uid="{D0E4F430-66A7-4888-AB08-FF2F0B9313E2}">
          <x14:formula1>
            <xm:f>'C:\Users\araedema\Desktop\CHRONIC CARE LA LOUVIERE CENTRE réalisation\rapport d''activité\2019\[PACT-COM 2019.xlsx]Feuil2'!#REF!</xm:f>
          </x14:formula1>
          <xm:sqref>C7:C8 C23:C27 C29 C31:C38 C2:C3</xm:sqref>
        </x14:dataValidation>
        <x14:dataValidation type="list" allowBlank="1" showInputMessage="1" showErrorMessage="1" xr:uid="{927B7ABB-E423-4242-AF39-224246D6BDA1}">
          <x14:formula1>
            <xm:f>'menu déroulant'!$C$6:$C$9</xm:f>
          </x14:formula1>
          <xm:sqref>A41:A1048576 A29:A39 A2:A27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F437B-E783-46E1-8854-EADC1B297B51}">
  <dimension ref="A1:L78"/>
  <sheetViews>
    <sheetView zoomScale="105" workbookViewId="0">
      <pane ySplit="1" topLeftCell="A2" activePane="bottomLeft" state="frozen"/>
      <selection pane="bottomLeft" activeCell="G23" sqref="G23"/>
    </sheetView>
  </sheetViews>
  <sheetFormatPr baseColWidth="10" defaultRowHeight="14.5" x14ac:dyDescent="0.35"/>
  <cols>
    <col min="1" max="1" width="36.7265625" customWidth="1"/>
    <col min="2" max="2" width="37.26953125" style="3" customWidth="1"/>
    <col min="3" max="3" width="34.81640625" customWidth="1"/>
    <col min="4" max="4" width="10.6328125" customWidth="1"/>
    <col min="5" max="6" width="14.7265625" customWidth="1"/>
    <col min="7" max="7" width="17.26953125" style="3" customWidth="1"/>
    <col min="8" max="8" width="25" style="3" customWidth="1"/>
  </cols>
  <sheetData>
    <row r="1" spans="1:11" ht="39.5" customHeight="1" x14ac:dyDescent="0.35">
      <c r="A1" s="4"/>
      <c r="B1" s="2"/>
      <c r="C1" s="4"/>
      <c r="D1" s="4"/>
      <c r="E1" s="4"/>
      <c r="F1" s="4"/>
      <c r="G1" s="2"/>
      <c r="H1" s="2"/>
      <c r="I1" s="450" t="s">
        <v>369</v>
      </c>
      <c r="J1" s="450"/>
      <c r="K1" s="450"/>
    </row>
    <row r="2" spans="1:11" ht="18.5" x14ac:dyDescent="0.45">
      <c r="A2" s="448" t="s">
        <v>75</v>
      </c>
      <c r="B2" s="448"/>
      <c r="C2" s="448"/>
      <c r="D2" s="448"/>
      <c r="E2" s="448"/>
      <c r="F2" s="448"/>
      <c r="G2" s="448"/>
      <c r="H2" s="448"/>
      <c r="I2" s="7">
        <v>2019</v>
      </c>
      <c r="J2" s="7">
        <v>2020</v>
      </c>
      <c r="K2" s="7">
        <v>2021</v>
      </c>
    </row>
    <row r="3" spans="1:11" ht="31" x14ac:dyDescent="0.35">
      <c r="A3" s="7" t="s">
        <v>43</v>
      </c>
      <c r="B3" s="14" t="s">
        <v>8</v>
      </c>
      <c r="C3" s="15" t="s">
        <v>15</v>
      </c>
      <c r="D3" s="15" t="s">
        <v>0</v>
      </c>
      <c r="E3" s="16" t="s">
        <v>356</v>
      </c>
      <c r="F3" s="51">
        <v>2020</v>
      </c>
      <c r="G3" s="16" t="s">
        <v>30</v>
      </c>
      <c r="H3" s="16" t="s">
        <v>29</v>
      </c>
      <c r="I3" s="4"/>
      <c r="J3" s="4"/>
      <c r="K3" s="4"/>
    </row>
    <row r="4" spans="1:11" ht="29" x14ac:dyDescent="0.35">
      <c r="A4" s="4" t="s">
        <v>19</v>
      </c>
      <c r="B4" s="2" t="s">
        <v>20</v>
      </c>
      <c r="C4" s="2" t="s">
        <v>25</v>
      </c>
      <c r="D4" s="4"/>
      <c r="E4" s="49" t="s">
        <v>357</v>
      </c>
      <c r="F4" s="4"/>
      <c r="G4" s="21" t="s">
        <v>31</v>
      </c>
      <c r="H4" s="21" t="s">
        <v>18</v>
      </c>
      <c r="I4" s="4">
        <v>3500</v>
      </c>
      <c r="J4" s="4">
        <v>10000</v>
      </c>
      <c r="K4" s="4">
        <v>10000</v>
      </c>
    </row>
    <row r="5" spans="1:11" x14ac:dyDescent="0.35">
      <c r="A5" s="4" t="s">
        <v>2</v>
      </c>
      <c r="B5" s="2" t="s">
        <v>12</v>
      </c>
      <c r="C5" s="4" t="s">
        <v>82</v>
      </c>
      <c r="D5" s="4"/>
      <c r="E5" s="49" t="s">
        <v>357</v>
      </c>
      <c r="F5" s="4"/>
      <c r="G5" s="21" t="s">
        <v>31</v>
      </c>
      <c r="H5" s="21" t="s">
        <v>18</v>
      </c>
      <c r="I5" s="4">
        <v>4500</v>
      </c>
      <c r="J5" s="4"/>
      <c r="K5" s="4"/>
    </row>
    <row r="6" spans="1:11" ht="43.5" x14ac:dyDescent="0.35">
      <c r="A6" s="4" t="s">
        <v>7</v>
      </c>
      <c r="B6" s="2" t="s">
        <v>358</v>
      </c>
      <c r="C6" s="2" t="s">
        <v>23</v>
      </c>
      <c r="D6" s="2"/>
      <c r="E6" s="2"/>
      <c r="F6" s="49" t="s">
        <v>357</v>
      </c>
      <c r="G6" s="21" t="s">
        <v>31</v>
      </c>
      <c r="H6" s="21" t="s">
        <v>18</v>
      </c>
      <c r="I6" s="4">
        <v>3500</v>
      </c>
      <c r="J6" s="4"/>
      <c r="K6" s="4"/>
    </row>
    <row r="7" spans="1:11" x14ac:dyDescent="0.35">
      <c r="A7" s="4" t="s">
        <v>359</v>
      </c>
      <c r="B7" s="2" t="s">
        <v>360</v>
      </c>
      <c r="C7" s="2"/>
      <c r="D7" s="2"/>
      <c r="E7" s="2"/>
      <c r="F7" s="49" t="s">
        <v>357</v>
      </c>
      <c r="G7" s="21" t="s">
        <v>31</v>
      </c>
      <c r="H7" s="21" t="s">
        <v>361</v>
      </c>
      <c r="I7" s="4"/>
      <c r="J7" s="4">
        <v>500</v>
      </c>
      <c r="K7" s="4">
        <v>500</v>
      </c>
    </row>
    <row r="8" spans="1:11" x14ac:dyDescent="0.35">
      <c r="A8" s="4" t="s">
        <v>3</v>
      </c>
      <c r="B8" s="2" t="s">
        <v>9</v>
      </c>
      <c r="C8" s="4" t="s">
        <v>24</v>
      </c>
      <c r="D8" s="4"/>
      <c r="E8" s="49" t="s">
        <v>357</v>
      </c>
      <c r="F8" s="4"/>
      <c r="G8" s="21" t="s">
        <v>32</v>
      </c>
      <c r="H8" s="21"/>
      <c r="I8" s="4">
        <v>300</v>
      </c>
      <c r="J8" s="4">
        <v>500</v>
      </c>
      <c r="K8" s="4">
        <v>500</v>
      </c>
    </row>
    <row r="9" spans="1:11" x14ac:dyDescent="0.35">
      <c r="A9" s="4" t="s">
        <v>21</v>
      </c>
      <c r="B9" s="2" t="s">
        <v>22</v>
      </c>
      <c r="C9" s="4" t="s">
        <v>24</v>
      </c>
      <c r="D9" s="4"/>
      <c r="E9" s="49" t="s">
        <v>357</v>
      </c>
      <c r="F9" s="4"/>
      <c r="G9" s="21" t="s">
        <v>32</v>
      </c>
      <c r="H9" s="21"/>
      <c r="I9" s="4">
        <v>300</v>
      </c>
      <c r="J9" s="4">
        <v>300</v>
      </c>
      <c r="K9" s="4">
        <v>300</v>
      </c>
    </row>
    <row r="10" spans="1:11" x14ac:dyDescent="0.35">
      <c r="A10" s="4" t="s">
        <v>4</v>
      </c>
      <c r="B10" s="2" t="s">
        <v>10</v>
      </c>
      <c r="C10" s="4" t="s">
        <v>26</v>
      </c>
      <c r="D10" s="4"/>
      <c r="E10" s="4"/>
      <c r="F10" s="49" t="s">
        <v>357</v>
      </c>
      <c r="G10" s="21" t="s">
        <v>31</v>
      </c>
      <c r="H10" s="21" t="s">
        <v>18</v>
      </c>
      <c r="I10" s="4">
        <v>300</v>
      </c>
      <c r="J10" s="4">
        <v>1000</v>
      </c>
      <c r="K10" s="4">
        <v>1000</v>
      </c>
    </row>
    <row r="11" spans="1:11" ht="36.5" x14ac:dyDescent="0.35">
      <c r="A11" s="4" t="s">
        <v>5</v>
      </c>
      <c r="B11" s="2" t="s">
        <v>11</v>
      </c>
      <c r="C11" s="4" t="s">
        <v>27</v>
      </c>
      <c r="D11" s="4"/>
      <c r="E11" s="49" t="s">
        <v>357</v>
      </c>
      <c r="F11" s="49" t="s">
        <v>357</v>
      </c>
      <c r="G11" s="21" t="s">
        <v>354</v>
      </c>
      <c r="H11" s="21" t="s">
        <v>355</v>
      </c>
      <c r="I11" s="4">
        <v>80</v>
      </c>
      <c r="J11" s="4">
        <v>400</v>
      </c>
      <c r="K11" s="4">
        <v>400</v>
      </c>
    </row>
    <row r="12" spans="1:11" x14ac:dyDescent="0.35">
      <c r="A12" s="4" t="s">
        <v>13</v>
      </c>
      <c r="B12" s="2" t="s">
        <v>14</v>
      </c>
      <c r="C12" s="4" t="s">
        <v>33</v>
      </c>
      <c r="D12" s="4"/>
      <c r="E12" s="49" t="s">
        <v>357</v>
      </c>
      <c r="F12" s="49" t="s">
        <v>357</v>
      </c>
      <c r="G12" s="21" t="s">
        <v>87</v>
      </c>
      <c r="H12" s="21" t="s">
        <v>86</v>
      </c>
      <c r="I12" s="4"/>
      <c r="J12" s="4"/>
      <c r="K12" s="4"/>
    </row>
    <row r="13" spans="1:11" x14ac:dyDescent="0.35">
      <c r="A13" s="4" t="s">
        <v>16</v>
      </c>
      <c r="B13" s="2" t="s">
        <v>17</v>
      </c>
      <c r="C13" s="4" t="s">
        <v>28</v>
      </c>
      <c r="D13" s="4"/>
      <c r="E13" s="49" t="s">
        <v>357</v>
      </c>
      <c r="F13" s="49" t="s">
        <v>357</v>
      </c>
      <c r="G13" s="21" t="s">
        <v>6</v>
      </c>
      <c r="H13" s="21"/>
      <c r="I13" s="4"/>
      <c r="J13" s="4"/>
      <c r="K13" s="4"/>
    </row>
    <row r="14" spans="1:11" x14ac:dyDescent="0.35">
      <c r="A14" s="4" t="s">
        <v>34</v>
      </c>
      <c r="B14" s="2" t="s">
        <v>35</v>
      </c>
      <c r="C14" s="4" t="s">
        <v>36</v>
      </c>
      <c r="D14" s="4"/>
      <c r="E14" s="49" t="s">
        <v>357</v>
      </c>
      <c r="F14" s="49" t="s">
        <v>357</v>
      </c>
      <c r="G14" s="21" t="s">
        <v>362</v>
      </c>
      <c r="H14" s="21" t="s">
        <v>363</v>
      </c>
      <c r="I14" s="4"/>
      <c r="J14" s="4"/>
      <c r="K14" s="4"/>
    </row>
    <row r="15" spans="1:11" x14ac:dyDescent="0.35">
      <c r="A15" s="4" t="s">
        <v>365</v>
      </c>
      <c r="B15" s="2" t="s">
        <v>366</v>
      </c>
      <c r="C15" s="4" t="s">
        <v>367</v>
      </c>
      <c r="D15" s="4"/>
      <c r="E15" s="49" t="s">
        <v>357</v>
      </c>
      <c r="F15" s="49" t="s">
        <v>357</v>
      </c>
      <c r="G15" s="2" t="s">
        <v>368</v>
      </c>
      <c r="H15" s="21" t="s">
        <v>363</v>
      </c>
      <c r="I15" s="4">
        <v>800</v>
      </c>
      <c r="J15" s="4">
        <v>800</v>
      </c>
      <c r="K15" s="4">
        <v>800</v>
      </c>
    </row>
    <row r="16" spans="1:11" ht="24.5" x14ac:dyDescent="0.35">
      <c r="A16" s="10" t="s">
        <v>370</v>
      </c>
      <c r="B16" s="2" t="s">
        <v>371</v>
      </c>
      <c r="C16" s="4" t="s">
        <v>373</v>
      </c>
      <c r="D16" s="4"/>
      <c r="E16" s="49" t="s">
        <v>357</v>
      </c>
      <c r="F16" s="49" t="s">
        <v>357</v>
      </c>
      <c r="G16" s="2" t="s">
        <v>373</v>
      </c>
      <c r="H16" s="21" t="s">
        <v>375</v>
      </c>
      <c r="I16" s="4"/>
      <c r="J16" s="4"/>
      <c r="K16" s="4"/>
    </row>
    <row r="17" spans="1:12" ht="24.5" x14ac:dyDescent="0.35">
      <c r="A17" s="10" t="s">
        <v>372</v>
      </c>
      <c r="B17" s="2" t="s">
        <v>371</v>
      </c>
      <c r="C17" s="4" t="s">
        <v>337</v>
      </c>
      <c r="D17" s="4"/>
      <c r="E17" s="49" t="s">
        <v>357</v>
      </c>
      <c r="F17" s="49" t="s">
        <v>357</v>
      </c>
      <c r="G17" s="2" t="s">
        <v>374</v>
      </c>
      <c r="H17" s="21" t="s">
        <v>375</v>
      </c>
      <c r="I17" s="4"/>
      <c r="J17" s="4"/>
      <c r="K17" s="4"/>
    </row>
    <row r="18" spans="1:12" x14ac:dyDescent="0.35">
      <c r="I18" s="4">
        <f>SUM(I4:I15)</f>
        <v>13280</v>
      </c>
      <c r="J18" s="4">
        <f t="shared" ref="J18:K18" si="0">SUM(J4:J15)</f>
        <v>13500</v>
      </c>
      <c r="K18" s="4">
        <f t="shared" si="0"/>
        <v>13500</v>
      </c>
    </row>
    <row r="19" spans="1:12" ht="33" customHeight="1" x14ac:dyDescent="0.35">
      <c r="A19" s="449" t="s">
        <v>69</v>
      </c>
      <c r="B19" s="449"/>
      <c r="C19" s="449"/>
      <c r="D19" s="449"/>
      <c r="E19" s="449"/>
      <c r="F19" s="449"/>
      <c r="G19" s="449"/>
      <c r="H19" s="449"/>
      <c r="I19" s="450"/>
      <c r="J19" s="450"/>
      <c r="K19" s="450"/>
    </row>
    <row r="20" spans="1:12" x14ac:dyDescent="0.35">
      <c r="A20" s="25" t="s">
        <v>46</v>
      </c>
      <c r="B20" s="25" t="s">
        <v>90</v>
      </c>
      <c r="C20" s="25" t="s">
        <v>103</v>
      </c>
      <c r="D20" s="25" t="s">
        <v>95</v>
      </c>
      <c r="E20" s="25" t="s">
        <v>94</v>
      </c>
      <c r="F20" s="25"/>
      <c r="G20" s="26" t="s">
        <v>100</v>
      </c>
      <c r="H20" s="26"/>
      <c r="I20" s="25"/>
      <c r="J20" s="25"/>
      <c r="K20" s="25"/>
    </row>
    <row r="21" spans="1:12" ht="43.5" x14ac:dyDescent="0.35">
      <c r="A21" s="4" t="s">
        <v>45</v>
      </c>
      <c r="B21" s="2" t="s">
        <v>61</v>
      </c>
      <c r="C21" s="4" t="s">
        <v>38</v>
      </c>
      <c r="D21" s="4" t="s">
        <v>76</v>
      </c>
      <c r="E21" s="5">
        <v>43770</v>
      </c>
      <c r="F21" s="5"/>
      <c r="G21" s="31" t="s">
        <v>97</v>
      </c>
      <c r="H21" s="21"/>
      <c r="I21" s="4"/>
      <c r="J21" s="4"/>
      <c r="K21" s="4"/>
    </row>
    <row r="22" spans="1:12" x14ac:dyDescent="0.35">
      <c r="A22" s="4" t="s">
        <v>45</v>
      </c>
      <c r="B22" s="2" t="s">
        <v>60</v>
      </c>
      <c r="C22" s="4" t="s">
        <v>38</v>
      </c>
      <c r="D22" s="4" t="s">
        <v>76</v>
      </c>
      <c r="E22" s="5">
        <v>43617</v>
      </c>
      <c r="F22" s="5"/>
      <c r="G22" s="31" t="s">
        <v>97</v>
      </c>
      <c r="H22" s="22"/>
      <c r="I22" s="4"/>
      <c r="J22" s="2"/>
      <c r="K22" s="2"/>
    </row>
    <row r="23" spans="1:12" x14ac:dyDescent="0.35">
      <c r="A23" s="4" t="s">
        <v>92</v>
      </c>
      <c r="B23" s="2" t="s">
        <v>63</v>
      </c>
      <c r="C23" s="4" t="s">
        <v>47</v>
      </c>
      <c r="D23" s="4" t="s">
        <v>76</v>
      </c>
      <c r="E23" s="5">
        <v>43647</v>
      </c>
      <c r="F23" s="5"/>
      <c r="G23" s="31" t="s">
        <v>97</v>
      </c>
      <c r="H23" s="21"/>
      <c r="I23" s="4"/>
      <c r="J23" s="4"/>
      <c r="K23" s="4"/>
      <c r="L23">
        <f>SUM(I23:K23)</f>
        <v>0</v>
      </c>
    </row>
    <row r="24" spans="1:12" x14ac:dyDescent="0.35">
      <c r="A24" s="4" t="s">
        <v>91</v>
      </c>
      <c r="B24" s="2" t="s">
        <v>62</v>
      </c>
      <c r="C24" s="4" t="s">
        <v>47</v>
      </c>
      <c r="D24" s="4" t="s">
        <v>76</v>
      </c>
      <c r="E24" s="5">
        <v>43770</v>
      </c>
      <c r="F24" s="5"/>
      <c r="G24" s="31" t="s">
        <v>97</v>
      </c>
      <c r="H24" s="33"/>
      <c r="I24" s="4"/>
      <c r="J24" s="4"/>
      <c r="K24" s="4"/>
    </row>
    <row r="25" spans="1:12" x14ac:dyDescent="0.35">
      <c r="A25" s="4" t="s">
        <v>93</v>
      </c>
      <c r="B25" s="2" t="s">
        <v>89</v>
      </c>
      <c r="C25" s="4" t="s">
        <v>47</v>
      </c>
      <c r="D25" s="4" t="s">
        <v>76</v>
      </c>
      <c r="E25" s="5">
        <v>43800</v>
      </c>
      <c r="F25" s="5"/>
      <c r="G25" s="31" t="s">
        <v>97</v>
      </c>
      <c r="H25" s="21"/>
      <c r="I25" s="4"/>
      <c r="J25" s="4"/>
      <c r="K25" s="4"/>
    </row>
    <row r="26" spans="1:12" x14ac:dyDescent="0.35">
      <c r="A26" s="4" t="s">
        <v>49</v>
      </c>
      <c r="B26" s="2" t="s">
        <v>48</v>
      </c>
      <c r="C26" s="4" t="s">
        <v>364</v>
      </c>
      <c r="D26" s="4"/>
      <c r="E26" s="5">
        <v>43770</v>
      </c>
      <c r="F26" s="5"/>
      <c r="G26" s="31" t="s">
        <v>39</v>
      </c>
      <c r="H26" s="21"/>
      <c r="I26" s="4"/>
      <c r="J26" s="4"/>
      <c r="K26" s="4"/>
    </row>
    <row r="27" spans="1:12" s="18" customFormat="1" ht="72.5" x14ac:dyDescent="0.35">
      <c r="A27" s="19" t="s">
        <v>79</v>
      </c>
      <c r="B27" s="1"/>
      <c r="C27" s="1"/>
      <c r="D27" s="1"/>
      <c r="E27" s="17"/>
      <c r="F27" s="17"/>
      <c r="G27" s="31" t="s">
        <v>96</v>
      </c>
      <c r="H27" s="23"/>
      <c r="I27" s="1"/>
      <c r="J27" s="1"/>
      <c r="K27" s="1"/>
    </row>
    <row r="28" spans="1:12" x14ac:dyDescent="0.35">
      <c r="A28" s="25" t="s">
        <v>50</v>
      </c>
      <c r="B28" s="25" t="s">
        <v>90</v>
      </c>
      <c r="C28" s="25" t="s">
        <v>103</v>
      </c>
      <c r="D28" s="25" t="s">
        <v>95</v>
      </c>
      <c r="E28" s="25" t="s">
        <v>94</v>
      </c>
      <c r="F28" s="25"/>
      <c r="G28" s="26" t="s">
        <v>100</v>
      </c>
      <c r="H28" s="26"/>
      <c r="I28" s="25"/>
      <c r="J28" s="25"/>
      <c r="K28" s="25"/>
    </row>
    <row r="29" spans="1:12" ht="88" customHeight="1" x14ac:dyDescent="0.35">
      <c r="A29" s="4" t="s">
        <v>40</v>
      </c>
      <c r="B29" s="2" t="s">
        <v>64</v>
      </c>
      <c r="C29" s="4" t="s">
        <v>42</v>
      </c>
      <c r="D29" s="2" t="s">
        <v>73</v>
      </c>
      <c r="E29" s="4">
        <v>2019</v>
      </c>
      <c r="F29" s="4"/>
      <c r="G29" s="31" t="s">
        <v>98</v>
      </c>
      <c r="H29" s="21"/>
      <c r="I29" s="4"/>
      <c r="J29" s="4"/>
      <c r="K29" s="4"/>
    </row>
    <row r="30" spans="1:12" ht="24" x14ac:dyDescent="0.35">
      <c r="A30" s="4" t="s">
        <v>37</v>
      </c>
      <c r="B30" s="2" t="s">
        <v>41</v>
      </c>
      <c r="C30" s="4" t="s">
        <v>42</v>
      </c>
      <c r="D30" s="4"/>
      <c r="E30" s="4">
        <v>2019</v>
      </c>
      <c r="F30" s="4"/>
      <c r="G30" s="31" t="s">
        <v>98</v>
      </c>
      <c r="H30" s="22"/>
      <c r="I30" s="4"/>
      <c r="J30" s="4"/>
      <c r="K30" s="4"/>
    </row>
    <row r="31" spans="1:12" ht="24" x14ac:dyDescent="0.35">
      <c r="A31" s="4" t="s">
        <v>66</v>
      </c>
      <c r="B31" s="2" t="s">
        <v>44</v>
      </c>
      <c r="C31" s="4" t="s">
        <v>42</v>
      </c>
      <c r="D31" s="4"/>
      <c r="E31" s="5">
        <v>43800</v>
      </c>
      <c r="F31" s="5"/>
      <c r="G31" s="31" t="s">
        <v>98</v>
      </c>
      <c r="H31" s="21"/>
      <c r="I31" s="4"/>
      <c r="J31" s="4"/>
      <c r="K31" s="4"/>
      <c r="L31">
        <f>I31+J31+K31</f>
        <v>0</v>
      </c>
    </row>
    <row r="32" spans="1:12" x14ac:dyDescent="0.35">
      <c r="A32" s="4" t="s">
        <v>88</v>
      </c>
      <c r="B32" s="2"/>
      <c r="C32" s="4"/>
      <c r="D32" s="4"/>
      <c r="E32" s="5"/>
      <c r="F32" s="5"/>
      <c r="G32" s="31" t="s">
        <v>99</v>
      </c>
      <c r="H32" s="33"/>
      <c r="I32" s="4"/>
      <c r="J32" s="4"/>
      <c r="K32" s="4"/>
    </row>
    <row r="33" spans="1:11" ht="43.5" x14ac:dyDescent="0.35">
      <c r="A33" s="13" t="s">
        <v>77</v>
      </c>
      <c r="B33" s="2"/>
      <c r="C33" s="4"/>
      <c r="D33" s="4"/>
      <c r="E33" s="4"/>
      <c r="F33" s="4"/>
      <c r="G33" s="4"/>
      <c r="H33" s="4"/>
      <c r="I33" s="4"/>
      <c r="J33" s="4"/>
      <c r="K33" s="4"/>
    </row>
    <row r="34" spans="1:11" x14ac:dyDescent="0.35">
      <c r="A34" s="25" t="s">
        <v>51</v>
      </c>
      <c r="B34" s="25" t="s">
        <v>90</v>
      </c>
      <c r="C34" s="25" t="s">
        <v>103</v>
      </c>
      <c r="D34" s="25" t="s">
        <v>95</v>
      </c>
      <c r="E34" s="25" t="s">
        <v>94</v>
      </c>
      <c r="F34" s="25"/>
      <c r="G34" s="26" t="s">
        <v>100</v>
      </c>
      <c r="H34" s="26"/>
      <c r="I34" s="25"/>
      <c r="J34" s="25"/>
      <c r="K34" s="25"/>
    </row>
    <row r="35" spans="1:11" ht="84" x14ac:dyDescent="0.35">
      <c r="A35" s="4" t="s">
        <v>52</v>
      </c>
      <c r="B35" s="2" t="s">
        <v>67</v>
      </c>
      <c r="C35" s="4" t="s">
        <v>71</v>
      </c>
      <c r="D35" s="4"/>
      <c r="E35" s="10" t="s">
        <v>101</v>
      </c>
      <c r="F35" s="10"/>
      <c r="G35" s="31" t="s">
        <v>130</v>
      </c>
      <c r="H35" s="21"/>
      <c r="I35" s="4"/>
      <c r="J35" s="4"/>
      <c r="K35" s="4"/>
    </row>
    <row r="36" spans="1:11" ht="29" x14ac:dyDescent="0.35">
      <c r="A36" s="4" t="s">
        <v>54</v>
      </c>
      <c r="B36" s="2" t="s">
        <v>68</v>
      </c>
      <c r="C36" s="4" t="s">
        <v>71</v>
      </c>
      <c r="D36" s="4"/>
      <c r="E36" s="5">
        <v>43770</v>
      </c>
      <c r="F36" s="5"/>
      <c r="G36" s="31"/>
      <c r="H36" s="22"/>
      <c r="I36" s="4"/>
      <c r="J36" s="4"/>
      <c r="K36" s="4"/>
    </row>
    <row r="37" spans="1:11" x14ac:dyDescent="0.35">
      <c r="A37" s="4" t="s">
        <v>53</v>
      </c>
      <c r="B37" s="2" t="s">
        <v>57</v>
      </c>
      <c r="C37" s="4" t="s">
        <v>71</v>
      </c>
      <c r="D37" s="4"/>
      <c r="E37" s="4" t="s">
        <v>101</v>
      </c>
      <c r="F37" s="4"/>
      <c r="G37" s="31"/>
      <c r="H37" s="21"/>
      <c r="J37" s="4"/>
      <c r="K37" s="4"/>
    </row>
    <row r="38" spans="1:11" x14ac:dyDescent="0.35">
      <c r="A38" s="4" t="s">
        <v>55</v>
      </c>
      <c r="B38" s="2" t="s">
        <v>58</v>
      </c>
      <c r="C38" s="4" t="s">
        <v>71</v>
      </c>
      <c r="D38" s="4"/>
      <c r="E38" s="4" t="s">
        <v>101</v>
      </c>
      <c r="F38" s="4"/>
      <c r="G38" s="31"/>
      <c r="H38" s="33"/>
      <c r="I38" s="4"/>
      <c r="J38" s="4"/>
      <c r="K38" s="4"/>
    </row>
    <row r="39" spans="1:11" x14ac:dyDescent="0.35">
      <c r="A39" s="4" t="s">
        <v>56</v>
      </c>
      <c r="B39" s="2" t="s">
        <v>59</v>
      </c>
      <c r="C39" s="4" t="s">
        <v>71</v>
      </c>
      <c r="D39" s="4"/>
      <c r="E39" s="4" t="s">
        <v>101</v>
      </c>
      <c r="F39" s="4"/>
      <c r="G39" s="31"/>
      <c r="H39" s="21"/>
      <c r="I39" s="4"/>
      <c r="J39" s="4"/>
      <c r="K39" s="4"/>
    </row>
    <row r="40" spans="1:11" ht="72.5" x14ac:dyDescent="0.35">
      <c r="A40" s="13" t="s">
        <v>80</v>
      </c>
      <c r="B40" s="2"/>
      <c r="C40" s="4"/>
      <c r="D40" s="4"/>
      <c r="E40" s="4"/>
      <c r="F40" s="4"/>
      <c r="G40" s="32"/>
      <c r="H40" s="2"/>
      <c r="I40" s="4"/>
      <c r="J40" s="4"/>
      <c r="K40" s="4"/>
    </row>
    <row r="41" spans="1:11" x14ac:dyDescent="0.35">
      <c r="A41" s="25" t="s">
        <v>51</v>
      </c>
      <c r="B41" s="25" t="s">
        <v>90</v>
      </c>
      <c r="C41" s="25" t="s">
        <v>103</v>
      </c>
      <c r="D41" s="25" t="s">
        <v>95</v>
      </c>
      <c r="E41" s="25" t="s">
        <v>94</v>
      </c>
      <c r="F41" s="25"/>
      <c r="G41" s="26" t="s">
        <v>100</v>
      </c>
      <c r="H41" s="26"/>
      <c r="I41" s="25"/>
      <c r="J41" s="25"/>
      <c r="K41" s="25"/>
    </row>
    <row r="42" spans="1:11" x14ac:dyDescent="0.35">
      <c r="A42" s="4" t="s">
        <v>125</v>
      </c>
      <c r="B42" s="2" t="s">
        <v>67</v>
      </c>
      <c r="C42" s="4" t="s">
        <v>126</v>
      </c>
      <c r="D42" s="4"/>
      <c r="E42" s="10" t="s">
        <v>101</v>
      </c>
      <c r="F42" s="10"/>
      <c r="G42" s="31"/>
      <c r="H42" s="21"/>
      <c r="I42" s="4"/>
      <c r="J42" s="4"/>
      <c r="K42" s="4"/>
    </row>
    <row r="43" spans="1:11" ht="29" x14ac:dyDescent="0.35">
      <c r="A43" s="4" t="s">
        <v>127</v>
      </c>
      <c r="B43" s="2" t="s">
        <v>68</v>
      </c>
      <c r="C43" s="4" t="s">
        <v>128</v>
      </c>
      <c r="D43" s="4"/>
      <c r="E43" s="5">
        <v>43770</v>
      </c>
      <c r="F43" s="5"/>
      <c r="G43" s="31"/>
      <c r="H43" s="22"/>
      <c r="I43" s="4"/>
      <c r="J43" s="4"/>
      <c r="K43" s="4"/>
    </row>
    <row r="44" spans="1:11" x14ac:dyDescent="0.35">
      <c r="A44" s="4" t="s">
        <v>129</v>
      </c>
      <c r="B44" s="2" t="s">
        <v>57</v>
      </c>
      <c r="C44" s="4" t="s">
        <v>128</v>
      </c>
      <c r="D44" s="4"/>
      <c r="E44" s="4" t="s">
        <v>101</v>
      </c>
      <c r="F44" s="4"/>
      <c r="G44" s="31"/>
      <c r="H44" s="21"/>
      <c r="J44" s="4"/>
      <c r="K44" s="4"/>
    </row>
    <row r="45" spans="1:11" x14ac:dyDescent="0.35">
      <c r="A45" s="4" t="s">
        <v>55</v>
      </c>
      <c r="B45" s="2" t="s">
        <v>58</v>
      </c>
      <c r="C45" s="4" t="s">
        <v>128</v>
      </c>
      <c r="D45" s="4"/>
      <c r="E45" s="4" t="s">
        <v>101</v>
      </c>
      <c r="F45" s="4"/>
      <c r="G45" s="31"/>
      <c r="H45" s="33"/>
      <c r="I45" s="4"/>
      <c r="J45" s="4"/>
      <c r="K45" s="4"/>
    </row>
    <row r="46" spans="1:11" x14ac:dyDescent="0.35">
      <c r="A46" s="4" t="s">
        <v>56</v>
      </c>
      <c r="B46" s="2" t="s">
        <v>59</v>
      </c>
      <c r="C46" s="4" t="s">
        <v>128</v>
      </c>
      <c r="D46" s="4"/>
      <c r="E46" s="4" t="s">
        <v>101</v>
      </c>
      <c r="F46" s="4"/>
      <c r="G46" s="31"/>
      <c r="H46" s="21"/>
      <c r="I46" s="4"/>
      <c r="J46" s="4"/>
      <c r="K46" s="4"/>
    </row>
    <row r="47" spans="1:11" ht="72.5" x14ac:dyDescent="0.35">
      <c r="A47" s="13" t="s">
        <v>80</v>
      </c>
      <c r="B47" s="2"/>
      <c r="C47" s="4"/>
      <c r="D47" s="4"/>
      <c r="E47" s="4"/>
      <c r="F47" s="4"/>
      <c r="G47" s="32"/>
      <c r="H47" s="2"/>
      <c r="I47" s="4"/>
      <c r="J47" s="4"/>
      <c r="K47" s="4"/>
    </row>
    <row r="48" spans="1:11" x14ac:dyDescent="0.35">
      <c r="A48" s="27" t="s">
        <v>102</v>
      </c>
      <c r="B48" s="27" t="s">
        <v>90</v>
      </c>
      <c r="C48" s="27" t="s">
        <v>103</v>
      </c>
      <c r="D48" s="27" t="s">
        <v>95</v>
      </c>
      <c r="E48" s="27" t="s">
        <v>94</v>
      </c>
      <c r="F48" s="27"/>
      <c r="G48" s="28" t="s">
        <v>100</v>
      </c>
      <c r="H48" s="28"/>
      <c r="I48" s="27"/>
      <c r="J48" s="27"/>
      <c r="K48" s="27"/>
    </row>
    <row r="49" spans="1:11" x14ac:dyDescent="0.35">
      <c r="A49" s="24" t="s">
        <v>108</v>
      </c>
      <c r="B49" s="24" t="s">
        <v>109</v>
      </c>
      <c r="C49" s="24" t="s">
        <v>111</v>
      </c>
      <c r="D49" s="7"/>
      <c r="E49" s="20" t="s">
        <v>72</v>
      </c>
      <c r="F49" s="20"/>
      <c r="G49" s="12"/>
      <c r="H49" s="21"/>
      <c r="I49" s="7"/>
      <c r="J49" s="7"/>
      <c r="K49" s="7"/>
    </row>
    <row r="50" spans="1:11" x14ac:dyDescent="0.35">
      <c r="A50" s="4" t="s">
        <v>81</v>
      </c>
      <c r="B50" s="2" t="s">
        <v>65</v>
      </c>
      <c r="C50" s="4" t="s">
        <v>110</v>
      </c>
      <c r="D50" s="6"/>
      <c r="E50" s="4"/>
      <c r="F50" s="4"/>
      <c r="G50" s="32"/>
      <c r="H50" s="22"/>
      <c r="I50" s="4"/>
      <c r="J50" s="4"/>
      <c r="K50" s="4"/>
    </row>
    <row r="51" spans="1:11" x14ac:dyDescent="0.35">
      <c r="A51" s="4" t="s">
        <v>74</v>
      </c>
      <c r="B51" s="2"/>
      <c r="C51" s="4" t="s">
        <v>110</v>
      </c>
      <c r="D51" s="4"/>
      <c r="E51" s="4"/>
      <c r="F51" s="4"/>
      <c r="G51" s="32"/>
      <c r="H51" s="21"/>
      <c r="I51" s="4"/>
      <c r="J51" s="4"/>
      <c r="K51" s="4"/>
    </row>
    <row r="52" spans="1:11" x14ac:dyDescent="0.35">
      <c r="A52" s="7" t="s">
        <v>70</v>
      </c>
      <c r="B52" s="2"/>
      <c r="C52" s="4" t="s">
        <v>110</v>
      </c>
      <c r="D52" s="4"/>
      <c r="E52" s="4"/>
      <c r="F52" s="4"/>
      <c r="G52" s="32"/>
      <c r="H52" s="33"/>
      <c r="I52" s="4"/>
      <c r="J52" s="4"/>
      <c r="K52" s="4"/>
    </row>
    <row r="53" spans="1:11" x14ac:dyDescent="0.35">
      <c r="A53" s="25" t="s">
        <v>85</v>
      </c>
      <c r="B53" s="25" t="s">
        <v>90</v>
      </c>
      <c r="C53" s="25" t="s">
        <v>103</v>
      </c>
      <c r="D53" s="29" t="s">
        <v>95</v>
      </c>
      <c r="E53" s="25" t="s">
        <v>94</v>
      </c>
      <c r="F53" s="25"/>
      <c r="G53" s="26" t="s">
        <v>100</v>
      </c>
      <c r="H53" s="30"/>
      <c r="I53" s="25"/>
      <c r="J53" s="25"/>
      <c r="K53" s="25"/>
    </row>
    <row r="54" spans="1:11" x14ac:dyDescent="0.35">
      <c r="A54" s="7" t="s">
        <v>107</v>
      </c>
      <c r="B54" s="24" t="s">
        <v>113</v>
      </c>
      <c r="C54" s="24" t="s">
        <v>71</v>
      </c>
      <c r="D54" s="4"/>
      <c r="E54" s="7"/>
      <c r="F54" s="7"/>
      <c r="G54" s="32" t="s">
        <v>112</v>
      </c>
      <c r="H54" s="21"/>
      <c r="I54" s="7"/>
      <c r="J54" s="7"/>
      <c r="K54" s="7"/>
    </row>
    <row r="55" spans="1:11" x14ac:dyDescent="0.35">
      <c r="A55" s="4" t="s">
        <v>81</v>
      </c>
      <c r="B55" s="2" t="s">
        <v>105</v>
      </c>
      <c r="C55" s="4" t="s">
        <v>106</v>
      </c>
      <c r="D55" s="4"/>
      <c r="E55" s="4"/>
      <c r="F55" s="4"/>
      <c r="G55" s="31"/>
      <c r="H55" s="22"/>
      <c r="I55" s="4"/>
      <c r="J55" s="4"/>
      <c r="K55" s="4"/>
    </row>
    <row r="56" spans="1:11" x14ac:dyDescent="0.35">
      <c r="A56" s="4" t="s">
        <v>74</v>
      </c>
      <c r="B56" s="2" t="s">
        <v>105</v>
      </c>
      <c r="C56" s="4" t="s">
        <v>106</v>
      </c>
      <c r="D56" s="4"/>
      <c r="E56" s="4"/>
      <c r="F56" s="4"/>
      <c r="G56" s="31"/>
      <c r="H56" s="21"/>
      <c r="I56" s="4"/>
      <c r="J56" s="4"/>
      <c r="K56" s="4"/>
    </row>
    <row r="57" spans="1:11" x14ac:dyDescent="0.35">
      <c r="A57" s="4" t="s">
        <v>104</v>
      </c>
      <c r="B57" s="2" t="s">
        <v>105</v>
      </c>
      <c r="C57" s="4" t="s">
        <v>106</v>
      </c>
      <c r="D57" s="4"/>
      <c r="E57" s="4"/>
      <c r="F57" s="4"/>
      <c r="G57" s="31"/>
      <c r="H57" s="33"/>
      <c r="I57" s="4"/>
      <c r="J57" s="4"/>
      <c r="K57" s="4"/>
    </row>
    <row r="58" spans="1:11" ht="72.5" x14ac:dyDescent="0.35">
      <c r="A58" s="9" t="s">
        <v>80</v>
      </c>
      <c r="B58" s="2"/>
      <c r="C58" s="4"/>
      <c r="D58" s="4"/>
      <c r="E58" s="4"/>
      <c r="F58" s="4"/>
      <c r="G58" s="32"/>
      <c r="H58" s="2"/>
      <c r="I58" s="4"/>
      <c r="J58" s="4"/>
      <c r="K58" s="4"/>
    </row>
    <row r="59" spans="1:11" x14ac:dyDescent="0.35">
      <c r="A59" s="25" t="s">
        <v>114</v>
      </c>
      <c r="B59" s="25" t="s">
        <v>90</v>
      </c>
      <c r="C59" s="25" t="s">
        <v>103</v>
      </c>
      <c r="D59" s="29" t="s">
        <v>95</v>
      </c>
      <c r="E59" s="25" t="s">
        <v>94</v>
      </c>
      <c r="F59" s="25"/>
      <c r="G59" s="26" t="s">
        <v>100</v>
      </c>
      <c r="H59" s="30"/>
      <c r="I59" s="25"/>
      <c r="J59" s="25"/>
      <c r="K59" s="25"/>
    </row>
    <row r="60" spans="1:11" ht="43.5" x14ac:dyDescent="0.35">
      <c r="A60" s="4" t="s">
        <v>121</v>
      </c>
      <c r="B60" s="2" t="s">
        <v>123</v>
      </c>
      <c r="C60" s="4" t="s">
        <v>122</v>
      </c>
      <c r="D60" s="4"/>
      <c r="E60" s="4"/>
      <c r="F60" s="4"/>
      <c r="G60" s="21" t="s">
        <v>116</v>
      </c>
      <c r="H60" s="21"/>
      <c r="I60" s="4"/>
      <c r="J60" s="4"/>
      <c r="K60" s="4"/>
    </row>
    <row r="61" spans="1:11" ht="43.5" x14ac:dyDescent="0.35">
      <c r="A61" s="9" t="s">
        <v>376</v>
      </c>
      <c r="B61" s="2" t="s">
        <v>117</v>
      </c>
      <c r="C61" s="4" t="s">
        <v>118</v>
      </c>
      <c r="D61" s="4"/>
      <c r="E61" s="4"/>
      <c r="F61" s="4"/>
      <c r="G61" s="21"/>
      <c r="H61" s="22"/>
      <c r="I61" s="4"/>
      <c r="J61" s="4"/>
      <c r="K61" s="4"/>
    </row>
    <row r="62" spans="1:11" x14ac:dyDescent="0.35">
      <c r="A62" s="4"/>
      <c r="B62" s="2"/>
      <c r="C62" s="4"/>
      <c r="D62" s="4"/>
      <c r="E62" s="4"/>
      <c r="F62" s="4"/>
      <c r="G62" s="21"/>
      <c r="H62" s="21"/>
      <c r="I62" s="4"/>
      <c r="J62" s="4"/>
      <c r="K62" s="4"/>
    </row>
    <row r="63" spans="1:11" x14ac:dyDescent="0.35">
      <c r="A63" s="4"/>
      <c r="B63" s="2"/>
      <c r="C63" s="4"/>
      <c r="D63" s="4"/>
      <c r="E63" s="4"/>
      <c r="F63" s="4"/>
      <c r="G63" s="21"/>
      <c r="H63" s="33"/>
      <c r="I63" s="4"/>
      <c r="J63" s="4"/>
      <c r="K63" s="4"/>
    </row>
    <row r="64" spans="1:11" x14ac:dyDescent="0.35">
      <c r="A64" s="25" t="s">
        <v>115</v>
      </c>
      <c r="B64" s="25" t="s">
        <v>90</v>
      </c>
      <c r="C64" s="25" t="s">
        <v>103</v>
      </c>
      <c r="D64" s="29" t="s">
        <v>95</v>
      </c>
      <c r="E64" s="25" t="s">
        <v>94</v>
      </c>
      <c r="F64" s="25"/>
      <c r="G64" s="26" t="s">
        <v>100</v>
      </c>
      <c r="H64" s="30"/>
      <c r="I64" s="25"/>
      <c r="J64" s="25"/>
      <c r="K64" s="25"/>
    </row>
    <row r="65" spans="1:12" ht="43.5" x14ac:dyDescent="0.35">
      <c r="A65" s="4" t="s">
        <v>120</v>
      </c>
      <c r="B65" s="2" t="s">
        <v>123</v>
      </c>
      <c r="C65" s="4" t="s">
        <v>124</v>
      </c>
      <c r="D65" s="4"/>
      <c r="E65" s="4"/>
      <c r="F65" s="4"/>
      <c r="G65" s="21" t="s">
        <v>119</v>
      </c>
      <c r="H65" s="21"/>
      <c r="I65" s="4"/>
      <c r="J65" s="4"/>
      <c r="K65" s="4"/>
    </row>
    <row r="66" spans="1:12" ht="72.5" x14ac:dyDescent="0.35">
      <c r="A66" s="9" t="s">
        <v>80</v>
      </c>
      <c r="B66" s="2"/>
      <c r="C66" s="4"/>
      <c r="D66" s="4"/>
      <c r="E66" s="4"/>
      <c r="F66" s="4"/>
      <c r="G66" s="21"/>
      <c r="H66" s="22"/>
      <c r="I66" s="4"/>
      <c r="J66" s="4"/>
      <c r="K66" s="4"/>
    </row>
    <row r="67" spans="1:12" x14ac:dyDescent="0.35">
      <c r="A67" s="4"/>
      <c r="B67" s="2"/>
      <c r="C67" s="4"/>
      <c r="D67" s="4"/>
      <c r="E67" s="4"/>
      <c r="F67" s="4"/>
      <c r="G67" s="21"/>
      <c r="H67" s="21"/>
      <c r="I67" s="4"/>
      <c r="J67" s="4"/>
      <c r="K67" s="4"/>
    </row>
    <row r="68" spans="1:12" x14ac:dyDescent="0.35">
      <c r="A68" s="4"/>
      <c r="B68" s="2"/>
      <c r="C68" s="4"/>
      <c r="D68" s="4"/>
      <c r="E68" s="4"/>
      <c r="F68" s="4"/>
      <c r="G68" s="21"/>
      <c r="H68" s="33"/>
      <c r="I68" s="4"/>
      <c r="J68" s="4"/>
      <c r="K68" s="4"/>
    </row>
    <row r="77" spans="1:12" x14ac:dyDescent="0.35">
      <c r="D77" s="4"/>
      <c r="E77" s="4"/>
      <c r="F77" s="4"/>
      <c r="G77" s="2"/>
      <c r="H77" s="8" t="s">
        <v>83</v>
      </c>
      <c r="I77" s="4">
        <v>89</v>
      </c>
      <c r="J77" s="4">
        <f>J37+J52+J23</f>
        <v>0</v>
      </c>
      <c r="K77" s="4">
        <f>K37+K52+K23</f>
        <v>0</v>
      </c>
      <c r="L77">
        <f>SUM(L23:L52)</f>
        <v>0</v>
      </c>
    </row>
    <row r="78" spans="1:12" ht="29" x14ac:dyDescent="0.35">
      <c r="D78" s="4"/>
      <c r="E78" s="4"/>
      <c r="F78" s="4"/>
      <c r="G78" s="2"/>
      <c r="H78" s="9" t="s">
        <v>84</v>
      </c>
      <c r="I78" s="11">
        <v>804</v>
      </c>
      <c r="J78" s="11">
        <v>4018</v>
      </c>
      <c r="K78" s="11">
        <v>8036</v>
      </c>
    </row>
  </sheetData>
  <mergeCells count="4">
    <mergeCell ref="A2:H2"/>
    <mergeCell ref="A19:H19"/>
    <mergeCell ref="I19:K19"/>
    <mergeCell ref="I1:K1"/>
  </mergeCells>
  <phoneticPr fontId="15" type="noConversion"/>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6C85D-9AA1-47D4-8269-E59BBB7540B2}">
  <dimension ref="A2:H51"/>
  <sheetViews>
    <sheetView workbookViewId="0">
      <selection activeCell="C6" sqref="C6"/>
    </sheetView>
  </sheetViews>
  <sheetFormatPr baseColWidth="10" defaultRowHeight="14.5" x14ac:dyDescent="0.35"/>
  <cols>
    <col min="1" max="1" width="36.7265625" customWidth="1"/>
    <col min="2" max="2" width="20.08984375" customWidth="1"/>
    <col min="3" max="3" width="16.54296875" customWidth="1"/>
    <col min="4" max="4" width="13.81640625" customWidth="1"/>
    <col min="5" max="5" width="25" style="42" customWidth="1"/>
  </cols>
  <sheetData>
    <row r="2" spans="1:8" ht="18.5" x14ac:dyDescent="0.35">
      <c r="A2" s="34" t="s">
        <v>69</v>
      </c>
      <c r="B2" s="34"/>
      <c r="C2" s="34"/>
      <c r="D2" s="34"/>
      <c r="E2" s="40" t="s">
        <v>137</v>
      </c>
      <c r="F2" s="4"/>
      <c r="G2" s="4"/>
      <c r="H2" s="4"/>
    </row>
    <row r="3" spans="1:8" ht="29" x14ac:dyDescent="0.35">
      <c r="A3" s="4"/>
      <c r="E3" s="41" t="s">
        <v>151</v>
      </c>
      <c r="F3" s="451"/>
      <c r="G3" s="452"/>
      <c r="H3" s="453"/>
    </row>
    <row r="4" spans="1:8" x14ac:dyDescent="0.35">
      <c r="A4" s="26" t="s">
        <v>148</v>
      </c>
      <c r="B4" s="25">
        <v>2019</v>
      </c>
      <c r="C4" s="25">
        <v>2020</v>
      </c>
      <c r="D4" s="25">
        <v>2021</v>
      </c>
      <c r="E4" s="46" t="s">
        <v>152</v>
      </c>
      <c r="F4" s="25"/>
      <c r="G4" s="25"/>
      <c r="H4" s="25"/>
    </row>
    <row r="5" spans="1:8" ht="14.5" customHeight="1" x14ac:dyDescent="0.35">
      <c r="A5" s="38" t="s">
        <v>134</v>
      </c>
      <c r="B5" s="35">
        <f>20/74</f>
        <v>0.27027027027027029</v>
      </c>
      <c r="C5" s="35">
        <f>40/74</f>
        <v>0.54054054054054057</v>
      </c>
      <c r="D5" s="35">
        <f>60/74</f>
        <v>0.81081081081081086</v>
      </c>
      <c r="F5" s="4"/>
      <c r="G5" s="2"/>
      <c r="H5" s="2"/>
    </row>
    <row r="6" spans="1:8" ht="14.5" customHeight="1" x14ac:dyDescent="0.35">
      <c r="A6" s="4" t="s">
        <v>132</v>
      </c>
      <c r="B6" s="37">
        <v>20</v>
      </c>
      <c r="C6" s="37">
        <v>40</v>
      </c>
      <c r="D6" s="37">
        <v>60</v>
      </c>
      <c r="E6" s="43"/>
      <c r="F6" s="4"/>
      <c r="G6" s="2"/>
      <c r="H6" s="2"/>
    </row>
    <row r="7" spans="1:8" x14ac:dyDescent="0.35">
      <c r="A7" s="4" t="s">
        <v>131</v>
      </c>
      <c r="B7" s="36">
        <v>2</v>
      </c>
      <c r="C7" s="36">
        <v>15</v>
      </c>
      <c r="D7" s="36">
        <v>25</v>
      </c>
      <c r="E7" s="44"/>
      <c r="F7" s="4"/>
      <c r="G7" s="4"/>
      <c r="H7" s="4"/>
    </row>
    <row r="8" spans="1:8" x14ac:dyDescent="0.35">
      <c r="A8" s="7" t="s">
        <v>133</v>
      </c>
      <c r="B8" s="7"/>
      <c r="C8" s="7">
        <f>C6*C7</f>
        <v>600</v>
      </c>
      <c r="D8" s="7">
        <f>D6*D7</f>
        <v>1500</v>
      </c>
      <c r="E8" s="44"/>
      <c r="F8" s="4"/>
      <c r="G8" s="4"/>
      <c r="H8" s="4"/>
    </row>
    <row r="9" spans="1:8" ht="72.5" x14ac:dyDescent="0.35">
      <c r="A9" s="19" t="s">
        <v>79</v>
      </c>
      <c r="B9" s="19"/>
      <c r="C9" s="19"/>
      <c r="D9" s="19"/>
      <c r="E9" s="31"/>
      <c r="F9" s="1"/>
      <c r="G9" s="1"/>
      <c r="H9" s="1"/>
    </row>
    <row r="10" spans="1:8" x14ac:dyDescent="0.35">
      <c r="A10" s="26" t="s">
        <v>78</v>
      </c>
      <c r="B10" s="25">
        <v>2019</v>
      </c>
      <c r="C10" s="25">
        <v>2020</v>
      </c>
      <c r="D10" s="25">
        <v>2021</v>
      </c>
      <c r="E10" s="46">
        <v>2.2999999999999998</v>
      </c>
      <c r="F10" s="1"/>
      <c r="G10" s="1"/>
      <c r="H10" s="1"/>
    </row>
    <row r="11" spans="1:8" x14ac:dyDescent="0.35">
      <c r="A11" s="38" t="s">
        <v>134</v>
      </c>
      <c r="B11" s="35">
        <f>21/67</f>
        <v>0.31343283582089554</v>
      </c>
      <c r="C11" s="35">
        <f>32/67</f>
        <v>0.47761194029850745</v>
      </c>
      <c r="D11" s="35">
        <f>55/67</f>
        <v>0.82089552238805974</v>
      </c>
      <c r="F11" s="1"/>
      <c r="G11" s="1"/>
      <c r="H11" s="1"/>
    </row>
    <row r="12" spans="1:8" x14ac:dyDescent="0.35">
      <c r="A12" s="4" t="s">
        <v>132</v>
      </c>
      <c r="B12" s="4">
        <v>21</v>
      </c>
      <c r="C12" s="4">
        <v>32</v>
      </c>
      <c r="D12" s="4">
        <v>55</v>
      </c>
      <c r="E12" s="31"/>
      <c r="F12" s="1"/>
      <c r="G12" s="1"/>
      <c r="H12" s="1"/>
    </row>
    <row r="13" spans="1:8" x14ac:dyDescent="0.35">
      <c r="A13" s="4" t="s">
        <v>131</v>
      </c>
      <c r="B13" s="36"/>
      <c r="C13" s="4">
        <v>15</v>
      </c>
      <c r="D13" s="4">
        <v>20</v>
      </c>
      <c r="E13" s="31"/>
      <c r="F13" s="1"/>
      <c r="G13" s="1"/>
      <c r="H13" s="1"/>
    </row>
    <row r="14" spans="1:8" x14ac:dyDescent="0.35">
      <c r="A14" s="7" t="s">
        <v>133</v>
      </c>
      <c r="B14" s="7"/>
      <c r="C14" s="7">
        <f>C12*C13</f>
        <v>480</v>
      </c>
      <c r="D14" s="7">
        <f>D12*D13</f>
        <v>1100</v>
      </c>
      <c r="E14" s="31"/>
      <c r="F14" s="1"/>
      <c r="G14" s="1"/>
      <c r="H14" s="1"/>
    </row>
    <row r="15" spans="1:8" ht="43.5" x14ac:dyDescent="0.35">
      <c r="A15" s="13" t="s">
        <v>77</v>
      </c>
      <c r="B15" s="13"/>
      <c r="C15" s="13"/>
      <c r="D15" s="13"/>
      <c r="E15" s="31"/>
      <c r="F15" s="1"/>
      <c r="G15" s="1"/>
    </row>
    <row r="16" spans="1:8" x14ac:dyDescent="0.35">
      <c r="A16" s="25" t="s">
        <v>51</v>
      </c>
      <c r="B16" s="25">
        <v>2019</v>
      </c>
      <c r="C16" s="25">
        <v>2020</v>
      </c>
      <c r="D16" s="25">
        <v>2021</v>
      </c>
      <c r="E16" s="46" t="s">
        <v>153</v>
      </c>
      <c r="F16" s="1"/>
      <c r="G16" s="1"/>
      <c r="H16" s="1"/>
    </row>
    <row r="17" spans="1:8" x14ac:dyDescent="0.35">
      <c r="A17" s="39" t="s">
        <v>136</v>
      </c>
      <c r="B17" s="25">
        <v>2</v>
      </c>
      <c r="C17" s="25">
        <v>10</v>
      </c>
      <c r="D17" s="25">
        <v>20</v>
      </c>
      <c r="E17" s="31"/>
      <c r="F17" s="1"/>
      <c r="G17" s="1"/>
      <c r="H17" s="1"/>
    </row>
    <row r="18" spans="1:8" x14ac:dyDescent="0.35">
      <c r="A18" s="38" t="s">
        <v>135</v>
      </c>
      <c r="B18" s="4"/>
      <c r="C18" s="4"/>
      <c r="D18" s="4"/>
      <c r="E18" s="31"/>
      <c r="F18" s="1"/>
      <c r="G18" s="1"/>
      <c r="H18" s="1"/>
    </row>
    <row r="19" spans="1:8" ht="17.5" customHeight="1" x14ac:dyDescent="0.35">
      <c r="A19" s="4" t="s">
        <v>132</v>
      </c>
      <c r="B19" s="4">
        <v>3</v>
      </c>
      <c r="C19" s="4">
        <v>60</v>
      </c>
      <c r="D19" s="4">
        <v>120</v>
      </c>
      <c r="E19" s="31"/>
      <c r="F19" s="1"/>
      <c r="G19" s="1"/>
      <c r="H19" s="1"/>
    </row>
    <row r="20" spans="1:8" x14ac:dyDescent="0.35">
      <c r="A20" s="4" t="s">
        <v>131</v>
      </c>
      <c r="B20" s="4"/>
      <c r="C20" s="4">
        <v>15</v>
      </c>
      <c r="D20" s="4">
        <v>25</v>
      </c>
      <c r="E20" s="31"/>
      <c r="F20" s="1"/>
      <c r="G20" s="1"/>
      <c r="H20" s="1"/>
    </row>
    <row r="21" spans="1:8" x14ac:dyDescent="0.35">
      <c r="A21" s="7" t="s">
        <v>143</v>
      </c>
      <c r="B21" s="7">
        <f>B19*B20</f>
        <v>0</v>
      </c>
      <c r="C21" s="7">
        <f>C19*C20</f>
        <v>900</v>
      </c>
      <c r="D21" s="7">
        <f>D19*D20</f>
        <v>3000</v>
      </c>
      <c r="E21" s="31"/>
      <c r="F21" s="1"/>
      <c r="G21" s="1"/>
      <c r="H21" s="1"/>
    </row>
    <row r="22" spans="1:8" x14ac:dyDescent="0.35">
      <c r="A22" s="7" t="s">
        <v>142</v>
      </c>
      <c r="B22" s="7"/>
      <c r="C22" s="7">
        <f>C21*2</f>
        <v>1800</v>
      </c>
      <c r="D22" s="7">
        <f>D21*2</f>
        <v>6000</v>
      </c>
      <c r="E22" s="31"/>
      <c r="F22" s="1"/>
      <c r="G22" s="1"/>
      <c r="H22" s="1"/>
    </row>
    <row r="23" spans="1:8" ht="72.5" x14ac:dyDescent="0.35">
      <c r="A23" s="13" t="s">
        <v>80</v>
      </c>
      <c r="B23" s="13"/>
      <c r="C23" s="13"/>
      <c r="D23" s="13"/>
      <c r="E23" s="31"/>
      <c r="F23" s="1"/>
      <c r="G23" s="1"/>
      <c r="H23" s="1"/>
    </row>
    <row r="24" spans="1:8" ht="29" x14ac:dyDescent="0.35">
      <c r="A24" s="28" t="s">
        <v>154</v>
      </c>
      <c r="B24" s="25">
        <v>2019</v>
      </c>
      <c r="C24" s="25">
        <v>2020</v>
      </c>
      <c r="D24" s="25">
        <v>2021</v>
      </c>
      <c r="E24" s="47">
        <v>3</v>
      </c>
      <c r="F24" s="1"/>
      <c r="G24" s="1"/>
      <c r="H24" s="1"/>
    </row>
    <row r="25" spans="1:8" x14ac:dyDescent="0.35">
      <c r="A25" s="38" t="s">
        <v>134</v>
      </c>
      <c r="B25" s="24"/>
      <c r="C25" s="24"/>
      <c r="D25" s="24"/>
      <c r="E25" s="31"/>
      <c r="F25" s="1"/>
      <c r="G25" s="1"/>
      <c r="H25" s="1"/>
    </row>
    <row r="26" spans="1:8" x14ac:dyDescent="0.35">
      <c r="A26" s="4" t="s">
        <v>132</v>
      </c>
      <c r="B26" s="4"/>
      <c r="C26" s="4">
        <v>18</v>
      </c>
      <c r="D26" s="4">
        <v>72</v>
      </c>
      <c r="E26" s="31"/>
      <c r="F26" s="1"/>
      <c r="G26" s="1"/>
      <c r="H26" s="1"/>
    </row>
    <row r="27" spans="1:8" x14ac:dyDescent="0.35">
      <c r="A27" s="4" t="s">
        <v>131</v>
      </c>
      <c r="B27" s="4"/>
      <c r="C27" s="4">
        <v>40</v>
      </c>
      <c r="D27" s="4">
        <v>40</v>
      </c>
      <c r="E27" s="31"/>
      <c r="F27" s="1"/>
      <c r="G27" s="1"/>
      <c r="H27" s="1"/>
    </row>
    <row r="28" spans="1:8" x14ac:dyDescent="0.35">
      <c r="A28" s="4" t="s">
        <v>133</v>
      </c>
      <c r="B28" s="7">
        <f>B26*B27</f>
        <v>0</v>
      </c>
      <c r="C28" s="7">
        <f>C26*C27</f>
        <v>720</v>
      </c>
      <c r="D28" s="7">
        <f>D26*D27</f>
        <v>2880</v>
      </c>
      <c r="E28" s="31"/>
      <c r="F28" s="1"/>
      <c r="G28" s="1"/>
      <c r="H28" s="1"/>
    </row>
    <row r="29" spans="1:8" ht="72.5" x14ac:dyDescent="0.35">
      <c r="A29" s="9" t="s">
        <v>80</v>
      </c>
      <c r="B29" s="9"/>
      <c r="C29" s="9"/>
      <c r="D29" s="9"/>
      <c r="E29" s="31"/>
      <c r="F29" s="1"/>
      <c r="G29" s="1"/>
      <c r="H29" s="1"/>
    </row>
    <row r="30" spans="1:8" x14ac:dyDescent="0.35">
      <c r="A30" s="25" t="s">
        <v>85</v>
      </c>
      <c r="B30" s="25">
        <v>2019</v>
      </c>
      <c r="C30" s="25">
        <v>2020</v>
      </c>
      <c r="D30" s="25">
        <v>2021</v>
      </c>
      <c r="E30" s="47">
        <v>2.2999999999999998</v>
      </c>
      <c r="F30" s="1"/>
      <c r="G30" s="1"/>
      <c r="H30" s="1"/>
    </row>
    <row r="31" spans="1:8" x14ac:dyDescent="0.35">
      <c r="A31" s="25" t="s">
        <v>138</v>
      </c>
      <c r="B31" s="4"/>
      <c r="C31" s="4"/>
      <c r="D31" s="4"/>
      <c r="E31" s="31"/>
      <c r="F31" s="1"/>
      <c r="G31" s="1"/>
      <c r="H31" s="1"/>
    </row>
    <row r="32" spans="1:8" x14ac:dyDescent="0.35">
      <c r="A32" s="10" t="s">
        <v>139</v>
      </c>
      <c r="B32" s="4"/>
      <c r="C32" s="4"/>
      <c r="D32" s="4"/>
      <c r="E32" s="31"/>
      <c r="F32" s="1"/>
      <c r="G32" s="1"/>
      <c r="H32" s="1"/>
    </row>
    <row r="33" spans="1:8" x14ac:dyDescent="0.35">
      <c r="A33" s="4" t="s">
        <v>132</v>
      </c>
      <c r="B33" s="4"/>
      <c r="C33" s="4"/>
      <c r="D33" s="4"/>
      <c r="E33" s="31"/>
      <c r="F33" s="1"/>
      <c r="G33" s="1"/>
      <c r="H33" s="1"/>
    </row>
    <row r="34" spans="1:8" x14ac:dyDescent="0.35">
      <c r="A34" s="4" t="s">
        <v>131</v>
      </c>
      <c r="B34" s="4"/>
      <c r="C34" s="4"/>
      <c r="D34" s="4"/>
      <c r="E34" s="31"/>
      <c r="F34" s="1"/>
      <c r="G34" s="1"/>
      <c r="H34" s="1"/>
    </row>
    <row r="35" spans="1:8" x14ac:dyDescent="0.35">
      <c r="A35" s="4" t="s">
        <v>133</v>
      </c>
      <c r="B35" s="7"/>
      <c r="C35" s="7">
        <v>375</v>
      </c>
      <c r="D35" s="7">
        <v>875</v>
      </c>
      <c r="E35" s="45"/>
      <c r="F35" s="1"/>
      <c r="G35" s="1"/>
      <c r="H35" s="1"/>
    </row>
    <row r="36" spans="1:8" ht="72.5" x14ac:dyDescent="0.35">
      <c r="A36" s="9" t="s">
        <v>80</v>
      </c>
      <c r="B36" s="9"/>
      <c r="C36" s="9"/>
      <c r="D36" s="9"/>
      <c r="E36" s="31"/>
      <c r="F36" s="1"/>
      <c r="G36" s="1"/>
      <c r="H36" s="1"/>
    </row>
    <row r="37" spans="1:8" x14ac:dyDescent="0.35">
      <c r="A37" s="25" t="s">
        <v>141</v>
      </c>
      <c r="B37" s="25">
        <v>2019</v>
      </c>
      <c r="C37" s="25">
        <v>2020</v>
      </c>
      <c r="D37" s="25">
        <v>2021</v>
      </c>
      <c r="E37" s="47">
        <v>2.2999999999999998</v>
      </c>
      <c r="F37" s="1"/>
      <c r="G37" s="1"/>
      <c r="H37" s="1"/>
    </row>
    <row r="38" spans="1:8" x14ac:dyDescent="0.35">
      <c r="A38" s="10" t="s">
        <v>139</v>
      </c>
      <c r="B38" s="4"/>
      <c r="C38" s="4"/>
      <c r="D38" s="4"/>
      <c r="E38" s="31"/>
      <c r="F38" s="1"/>
      <c r="G38" s="1"/>
      <c r="H38" s="1"/>
    </row>
    <row r="39" spans="1:8" x14ac:dyDescent="0.35">
      <c r="A39" s="4" t="s">
        <v>132</v>
      </c>
      <c r="B39" s="4"/>
      <c r="C39" s="4"/>
      <c r="D39" s="4"/>
      <c r="E39" s="31"/>
      <c r="F39" s="23"/>
      <c r="G39" s="23"/>
      <c r="H39" s="23"/>
    </row>
    <row r="40" spans="1:8" x14ac:dyDescent="0.35">
      <c r="A40" s="4" t="s">
        <v>131</v>
      </c>
      <c r="B40" s="4"/>
      <c r="C40" s="4"/>
      <c r="D40" s="4"/>
      <c r="E40" s="31"/>
      <c r="F40" s="23"/>
      <c r="G40" s="23"/>
      <c r="H40" s="23"/>
    </row>
    <row r="41" spans="1:8" x14ac:dyDescent="0.35">
      <c r="A41" s="4" t="s">
        <v>133</v>
      </c>
      <c r="B41" s="7"/>
      <c r="C41" s="7">
        <v>50</v>
      </c>
      <c r="D41" s="7">
        <v>100</v>
      </c>
      <c r="E41" s="31"/>
      <c r="F41" s="23"/>
      <c r="G41" s="23"/>
      <c r="H41" s="23"/>
    </row>
    <row r="42" spans="1:8" ht="43.5" x14ac:dyDescent="0.35">
      <c r="A42" s="9" t="s">
        <v>149</v>
      </c>
      <c r="B42" s="9"/>
      <c r="C42" s="9"/>
      <c r="D42" s="9"/>
      <c r="E42" s="31"/>
      <c r="F42" s="23"/>
      <c r="G42" s="23"/>
      <c r="H42" s="23"/>
    </row>
    <row r="43" spans="1:8" x14ac:dyDescent="0.35">
      <c r="A43" s="25" t="s">
        <v>144</v>
      </c>
      <c r="B43" s="25">
        <v>2019</v>
      </c>
      <c r="C43" s="25">
        <v>2020</v>
      </c>
      <c r="D43" s="25">
        <v>2021</v>
      </c>
      <c r="E43" s="47" t="s">
        <v>153</v>
      </c>
      <c r="F43" s="23"/>
      <c r="G43" s="23"/>
      <c r="H43" s="23"/>
    </row>
    <row r="44" spans="1:8" x14ac:dyDescent="0.35">
      <c r="A44" s="10" t="s">
        <v>145</v>
      </c>
      <c r="B44" s="23"/>
      <c r="C44" s="23"/>
      <c r="D44" s="23"/>
      <c r="E44" s="31"/>
      <c r="F44" s="23"/>
      <c r="G44" s="23"/>
      <c r="H44" s="23"/>
    </row>
    <row r="45" spans="1:8" x14ac:dyDescent="0.35">
      <c r="A45" s="4" t="s">
        <v>146</v>
      </c>
      <c r="B45" s="23"/>
      <c r="C45" s="23"/>
      <c r="D45" s="23"/>
      <c r="E45" s="31"/>
      <c r="F45" s="23"/>
      <c r="G45" s="23"/>
      <c r="H45" s="23"/>
    </row>
    <row r="46" spans="1:8" x14ac:dyDescent="0.35">
      <c r="A46" s="4" t="s">
        <v>147</v>
      </c>
      <c r="B46" s="23"/>
      <c r="C46" s="23"/>
      <c r="D46" s="23"/>
      <c r="E46" s="31"/>
      <c r="F46" s="23"/>
      <c r="G46" s="23"/>
      <c r="H46" s="23"/>
    </row>
    <row r="47" spans="1:8" x14ac:dyDescent="0.35">
      <c r="A47" s="4" t="s">
        <v>133</v>
      </c>
      <c r="B47" s="23"/>
      <c r="C47" s="23">
        <v>120</v>
      </c>
      <c r="D47" s="23">
        <v>120</v>
      </c>
      <c r="E47" s="31"/>
      <c r="F47" s="23"/>
      <c r="G47" s="23"/>
      <c r="H47" s="23"/>
    </row>
    <row r="48" spans="1:8" ht="72.5" x14ac:dyDescent="0.35">
      <c r="A48" s="9" t="s">
        <v>80</v>
      </c>
      <c r="B48" s="9"/>
      <c r="C48" s="9"/>
      <c r="D48" s="9"/>
      <c r="E48" s="31"/>
      <c r="F48" s="1"/>
      <c r="G48" s="1"/>
      <c r="H48" s="1"/>
    </row>
    <row r="49" spans="1:4" x14ac:dyDescent="0.35">
      <c r="A49" s="8" t="s">
        <v>150</v>
      </c>
      <c r="B49" s="4">
        <v>89</v>
      </c>
      <c r="C49" s="4">
        <f>C47+C41+C35+C28+C21+C14+C8</f>
        <v>3245</v>
      </c>
      <c r="D49" s="4">
        <f>D47+D41+D35+D28+D21+D14+D8</f>
        <v>9575</v>
      </c>
    </row>
    <row r="50" spans="1:4" x14ac:dyDescent="0.35">
      <c r="A50" s="8" t="s">
        <v>140</v>
      </c>
      <c r="B50" s="4">
        <f>B49-B51</f>
        <v>-715</v>
      </c>
      <c r="C50" s="4">
        <f>C49-C51</f>
        <v>-773</v>
      </c>
      <c r="D50" s="4">
        <f>D49-D51</f>
        <v>1539</v>
      </c>
    </row>
    <row r="51" spans="1:4" x14ac:dyDescent="0.35">
      <c r="A51" s="9" t="s">
        <v>84</v>
      </c>
      <c r="B51" s="11">
        <v>804</v>
      </c>
      <c r="C51" s="11">
        <v>4018</v>
      </c>
      <c r="D51" s="11">
        <v>8036</v>
      </c>
    </row>
  </sheetData>
  <mergeCells count="1">
    <mergeCell ref="F3:H3"/>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2E6C6-06B5-43E3-B031-D053E599411F}">
  <dimension ref="A1:J49"/>
  <sheetViews>
    <sheetView topLeftCell="C4" workbookViewId="0">
      <selection activeCell="I41" sqref="I41"/>
    </sheetView>
  </sheetViews>
  <sheetFormatPr baseColWidth="10" defaultRowHeight="14.5" x14ac:dyDescent="0.35"/>
  <cols>
    <col min="1" max="1" width="29.36328125" style="94" customWidth="1"/>
    <col min="2" max="2" width="15.1796875" style="94" customWidth="1"/>
    <col min="3" max="3" width="26.36328125" style="105" customWidth="1"/>
    <col min="4" max="8" width="26.36328125" style="94" customWidth="1"/>
    <col min="9" max="9" width="21.1796875" style="94" customWidth="1"/>
    <col min="10" max="10" width="26.36328125" style="105" customWidth="1"/>
    <col min="11" max="16384" width="10.90625" style="94"/>
  </cols>
  <sheetData>
    <row r="1" spans="1:10" s="90" customFormat="1" ht="29" x14ac:dyDescent="0.35">
      <c r="A1" s="89" t="s">
        <v>377</v>
      </c>
      <c r="B1" s="89" t="s">
        <v>378</v>
      </c>
      <c r="C1" s="89" t="s">
        <v>379</v>
      </c>
      <c r="D1" s="89" t="s">
        <v>380</v>
      </c>
      <c r="E1" s="89" t="s">
        <v>381</v>
      </c>
      <c r="F1" s="89" t="s">
        <v>383</v>
      </c>
      <c r="G1" s="89" t="s">
        <v>384</v>
      </c>
      <c r="H1" s="89" t="s">
        <v>385</v>
      </c>
      <c r="I1" s="89" t="s">
        <v>1205</v>
      </c>
      <c r="J1" s="89" t="s">
        <v>382</v>
      </c>
    </row>
    <row r="2" spans="1:10" s="90" customFormat="1" x14ac:dyDescent="0.35">
      <c r="A2" s="89"/>
      <c r="B2" s="89"/>
      <c r="C2" s="89"/>
      <c r="D2" s="89"/>
      <c r="E2" s="89"/>
      <c r="F2" s="89"/>
      <c r="G2" s="89"/>
      <c r="H2" s="89">
        <v>610</v>
      </c>
      <c r="I2" s="89">
        <f>SUM(I3:I19)</f>
        <v>123</v>
      </c>
      <c r="J2" s="89">
        <v>224</v>
      </c>
    </row>
    <row r="3" spans="1:10" ht="87" x14ac:dyDescent="0.35">
      <c r="A3" s="91" t="s">
        <v>386</v>
      </c>
      <c r="B3" s="92" t="s">
        <v>387</v>
      </c>
      <c r="C3" s="91" t="s">
        <v>39</v>
      </c>
      <c r="D3" s="91" t="s">
        <v>388</v>
      </c>
      <c r="E3" s="93" t="s">
        <v>389</v>
      </c>
      <c r="F3" s="93" t="s">
        <v>391</v>
      </c>
      <c r="G3" s="93" t="s">
        <v>392</v>
      </c>
      <c r="H3" s="91">
        <v>74</v>
      </c>
      <c r="I3" s="91">
        <v>25</v>
      </c>
      <c r="J3" s="91" t="s">
        <v>390</v>
      </c>
    </row>
    <row r="4" spans="1:10" ht="87" x14ac:dyDescent="0.35">
      <c r="A4" s="91" t="s">
        <v>393</v>
      </c>
      <c r="B4" s="95" t="s">
        <v>394</v>
      </c>
      <c r="C4" s="91" t="s">
        <v>395</v>
      </c>
      <c r="D4" s="91" t="s">
        <v>388</v>
      </c>
      <c r="E4" s="93" t="s">
        <v>396</v>
      </c>
      <c r="F4" s="93" t="s">
        <v>398</v>
      </c>
      <c r="G4" s="93" t="s">
        <v>399</v>
      </c>
      <c r="H4" s="91">
        <v>67</v>
      </c>
      <c r="I4" s="91">
        <v>32</v>
      </c>
      <c r="J4" s="91" t="s">
        <v>397</v>
      </c>
    </row>
    <row r="5" spans="1:10" ht="87" x14ac:dyDescent="0.35">
      <c r="A5" s="91" t="s">
        <v>400</v>
      </c>
      <c r="B5" s="95">
        <v>1</v>
      </c>
      <c r="C5" s="91" t="s">
        <v>96</v>
      </c>
      <c r="D5" s="91"/>
      <c r="E5" s="91" t="s">
        <v>401</v>
      </c>
      <c r="F5" s="91" t="s">
        <v>403</v>
      </c>
      <c r="G5" s="93" t="s">
        <v>404</v>
      </c>
      <c r="H5" s="91">
        <v>74</v>
      </c>
      <c r="I5" s="91">
        <v>2</v>
      </c>
      <c r="J5" s="91" t="s">
        <v>402</v>
      </c>
    </row>
    <row r="6" spans="1:10" ht="58" x14ac:dyDescent="0.35">
      <c r="A6" s="91" t="s">
        <v>405</v>
      </c>
      <c r="B6" s="95">
        <v>1</v>
      </c>
      <c r="C6" s="91" t="s">
        <v>406</v>
      </c>
      <c r="D6" s="91" t="s">
        <v>388</v>
      </c>
      <c r="E6" s="91" t="s">
        <v>401</v>
      </c>
      <c r="F6" s="91"/>
      <c r="G6" s="93" t="s">
        <v>408</v>
      </c>
      <c r="H6" s="91">
        <v>45</v>
      </c>
      <c r="I6" s="91">
        <v>1</v>
      </c>
      <c r="J6" s="91" t="s">
        <v>407</v>
      </c>
    </row>
    <row r="7" spans="1:10" ht="116" x14ac:dyDescent="0.35">
      <c r="A7" s="91" t="s">
        <v>409</v>
      </c>
      <c r="B7" s="96">
        <v>2</v>
      </c>
      <c r="C7" s="91" t="s">
        <v>410</v>
      </c>
      <c r="D7" s="91" t="s">
        <v>411</v>
      </c>
      <c r="E7" s="93" t="s">
        <v>412</v>
      </c>
      <c r="F7" s="93" t="s">
        <v>414</v>
      </c>
      <c r="G7" s="93" t="s">
        <v>415</v>
      </c>
      <c r="H7" s="54">
        <v>70</v>
      </c>
      <c r="I7" s="91">
        <v>20</v>
      </c>
      <c r="J7" s="93" t="s">
        <v>413</v>
      </c>
    </row>
    <row r="8" spans="1:10" ht="29" x14ac:dyDescent="0.35">
      <c r="A8" s="91" t="s">
        <v>409</v>
      </c>
      <c r="B8" s="96">
        <v>1</v>
      </c>
      <c r="C8" s="91" t="s">
        <v>416</v>
      </c>
      <c r="D8" s="91" t="s">
        <v>417</v>
      </c>
      <c r="E8" s="93" t="s">
        <v>418</v>
      </c>
      <c r="F8" s="93" t="s">
        <v>420</v>
      </c>
      <c r="G8" s="93" t="s">
        <v>421</v>
      </c>
      <c r="H8" s="54">
        <v>10</v>
      </c>
      <c r="I8" s="91">
        <v>2</v>
      </c>
      <c r="J8" s="91" t="s">
        <v>419</v>
      </c>
    </row>
    <row r="9" spans="1:10" ht="58" x14ac:dyDescent="0.35">
      <c r="A9" s="91" t="s">
        <v>422</v>
      </c>
      <c r="B9" s="96">
        <v>1</v>
      </c>
      <c r="C9" s="91" t="s">
        <v>423</v>
      </c>
      <c r="D9" s="91"/>
      <c r="E9" s="93"/>
      <c r="F9" s="93"/>
      <c r="G9" s="93" t="s">
        <v>501</v>
      </c>
      <c r="H9" s="54">
        <v>50</v>
      </c>
      <c r="I9" s="91"/>
      <c r="J9" s="91"/>
    </row>
    <row r="10" spans="1:10" ht="29" x14ac:dyDescent="0.35">
      <c r="A10" s="54" t="s">
        <v>424</v>
      </c>
      <c r="B10" s="96" t="s">
        <v>425</v>
      </c>
      <c r="C10" s="91" t="s">
        <v>426</v>
      </c>
      <c r="D10" s="91" t="s">
        <v>388</v>
      </c>
      <c r="E10" s="97" t="s">
        <v>427</v>
      </c>
      <c r="F10" s="97" t="s">
        <v>428</v>
      </c>
      <c r="G10" s="97" t="s">
        <v>429</v>
      </c>
      <c r="H10" s="54">
        <v>50</v>
      </c>
      <c r="I10" s="91">
        <v>3</v>
      </c>
      <c r="J10" s="91"/>
    </row>
    <row r="11" spans="1:10" ht="29" x14ac:dyDescent="0.35">
      <c r="A11" s="54" t="s">
        <v>430</v>
      </c>
      <c r="B11" s="96" t="s">
        <v>431</v>
      </c>
      <c r="C11" s="91" t="s">
        <v>432</v>
      </c>
      <c r="D11" s="91" t="s">
        <v>433</v>
      </c>
      <c r="E11" s="97" t="s">
        <v>434</v>
      </c>
      <c r="F11" s="93" t="s">
        <v>436</v>
      </c>
      <c r="G11" s="97" t="s">
        <v>437</v>
      </c>
      <c r="H11" s="54">
        <v>50</v>
      </c>
      <c r="I11" s="91">
        <v>1</v>
      </c>
      <c r="J11" s="91" t="s">
        <v>435</v>
      </c>
    </row>
    <row r="12" spans="1:10" ht="29" x14ac:dyDescent="0.35">
      <c r="A12" s="54" t="s">
        <v>438</v>
      </c>
      <c r="B12" s="96">
        <v>1</v>
      </c>
      <c r="C12" s="54" t="s">
        <v>439</v>
      </c>
      <c r="D12" s="54" t="s">
        <v>440</v>
      </c>
      <c r="E12" s="97" t="s">
        <v>427</v>
      </c>
      <c r="F12" s="54"/>
      <c r="G12" s="93" t="s">
        <v>441</v>
      </c>
      <c r="H12" s="54">
        <v>5</v>
      </c>
      <c r="I12" s="91">
        <v>1</v>
      </c>
      <c r="J12" s="91"/>
    </row>
    <row r="13" spans="1:10" x14ac:dyDescent="0.35">
      <c r="A13" s="54" t="s">
        <v>442</v>
      </c>
      <c r="B13" s="96">
        <v>1</v>
      </c>
      <c r="C13" s="54" t="s">
        <v>443</v>
      </c>
      <c r="D13" s="54" t="s">
        <v>440</v>
      </c>
      <c r="E13" s="97" t="s">
        <v>427</v>
      </c>
      <c r="F13" s="97" t="s">
        <v>444</v>
      </c>
      <c r="G13" s="97" t="s">
        <v>445</v>
      </c>
      <c r="H13" s="54">
        <v>5</v>
      </c>
      <c r="I13" s="91">
        <v>5</v>
      </c>
      <c r="J13" s="91"/>
    </row>
    <row r="14" spans="1:10" x14ac:dyDescent="0.35">
      <c r="A14" s="54" t="s">
        <v>442</v>
      </c>
      <c r="B14" s="96"/>
      <c r="C14" s="54" t="s">
        <v>446</v>
      </c>
      <c r="D14" s="54"/>
      <c r="E14" s="97" t="s">
        <v>427</v>
      </c>
      <c r="F14" s="97"/>
      <c r="G14" s="98" t="s">
        <v>447</v>
      </c>
      <c r="H14" s="54">
        <v>0</v>
      </c>
      <c r="I14" s="91"/>
      <c r="J14" s="91"/>
    </row>
    <row r="15" spans="1:10" ht="29" x14ac:dyDescent="0.35">
      <c r="A15" s="54" t="s">
        <v>442</v>
      </c>
      <c r="B15" s="96">
        <v>1</v>
      </c>
      <c r="C15" s="91" t="s">
        <v>448</v>
      </c>
      <c r="D15" s="54"/>
      <c r="E15" s="97" t="s">
        <v>418</v>
      </c>
      <c r="F15" s="97"/>
      <c r="G15" s="93" t="s">
        <v>449</v>
      </c>
      <c r="H15" s="54"/>
      <c r="I15" s="91">
        <v>1</v>
      </c>
      <c r="J15" s="91"/>
    </row>
    <row r="16" spans="1:10" ht="58" x14ac:dyDescent="0.35">
      <c r="A16" s="54" t="s">
        <v>450</v>
      </c>
      <c r="B16" s="96">
        <v>1</v>
      </c>
      <c r="C16" s="91" t="s">
        <v>451</v>
      </c>
      <c r="D16" s="54" t="s">
        <v>417</v>
      </c>
      <c r="E16" s="93" t="s">
        <v>452</v>
      </c>
      <c r="F16" s="93" t="s">
        <v>420</v>
      </c>
      <c r="G16" s="93" t="s">
        <v>453</v>
      </c>
      <c r="H16" s="54">
        <v>15</v>
      </c>
      <c r="I16" s="91">
        <v>15</v>
      </c>
      <c r="J16" s="91"/>
    </row>
    <row r="17" spans="1:10" ht="58" x14ac:dyDescent="0.35">
      <c r="A17" s="54" t="s">
        <v>450</v>
      </c>
      <c r="B17" s="96">
        <v>1</v>
      </c>
      <c r="C17" s="91" t="s">
        <v>454</v>
      </c>
      <c r="D17" s="54"/>
      <c r="E17" s="93" t="s">
        <v>434</v>
      </c>
      <c r="F17" s="93" t="s">
        <v>420</v>
      </c>
      <c r="G17" s="93" t="s">
        <v>453</v>
      </c>
      <c r="H17" s="54">
        <v>15</v>
      </c>
      <c r="I17" s="91">
        <v>5</v>
      </c>
      <c r="J17" s="91"/>
    </row>
    <row r="18" spans="1:10" ht="58" x14ac:dyDescent="0.35">
      <c r="A18" s="54" t="s">
        <v>450</v>
      </c>
      <c r="B18" s="96">
        <v>1</v>
      </c>
      <c r="C18" s="91" t="s">
        <v>455</v>
      </c>
      <c r="D18" s="54" t="s">
        <v>417</v>
      </c>
      <c r="E18" s="93" t="s">
        <v>452</v>
      </c>
      <c r="F18" s="93" t="s">
        <v>420</v>
      </c>
      <c r="G18" s="93" t="s">
        <v>456</v>
      </c>
      <c r="H18" s="54">
        <v>15</v>
      </c>
      <c r="I18" s="91">
        <v>5</v>
      </c>
      <c r="J18" s="91"/>
    </row>
    <row r="19" spans="1:10" ht="58" x14ac:dyDescent="0.35">
      <c r="A19" s="54" t="s">
        <v>450</v>
      </c>
      <c r="B19" s="96">
        <v>1</v>
      </c>
      <c r="C19" s="91" t="s">
        <v>457</v>
      </c>
      <c r="D19" s="54" t="s">
        <v>417</v>
      </c>
      <c r="E19" s="93" t="s">
        <v>434</v>
      </c>
      <c r="F19" s="93" t="s">
        <v>420</v>
      </c>
      <c r="G19" s="93" t="s">
        <v>456</v>
      </c>
      <c r="H19" s="54">
        <v>15</v>
      </c>
      <c r="I19" s="91">
        <v>5</v>
      </c>
      <c r="J19" s="91"/>
    </row>
    <row r="20" spans="1:10" ht="29" x14ac:dyDescent="0.35">
      <c r="A20" s="91" t="s">
        <v>458</v>
      </c>
      <c r="B20" s="96">
        <v>6</v>
      </c>
      <c r="C20" s="91"/>
      <c r="D20" s="54" t="s">
        <v>459</v>
      </c>
      <c r="E20" s="97" t="s">
        <v>418</v>
      </c>
      <c r="F20" s="93" t="s">
        <v>460</v>
      </c>
      <c r="G20" s="54"/>
      <c r="H20" s="54"/>
      <c r="I20" s="91" t="s">
        <v>461</v>
      </c>
      <c r="J20" s="91"/>
    </row>
    <row r="21" spans="1:10" ht="43.5" x14ac:dyDescent="0.35">
      <c r="A21" s="54" t="s">
        <v>462</v>
      </c>
      <c r="B21" s="96">
        <v>1</v>
      </c>
      <c r="C21" s="91" t="s">
        <v>463</v>
      </c>
      <c r="D21" s="54"/>
      <c r="E21" s="97" t="s">
        <v>464</v>
      </c>
      <c r="F21" s="93" t="s">
        <v>465</v>
      </c>
      <c r="G21" s="91" t="s">
        <v>466</v>
      </c>
      <c r="H21" s="54"/>
      <c r="I21" s="91" t="s">
        <v>461</v>
      </c>
      <c r="J21" s="91"/>
    </row>
    <row r="22" spans="1:10" ht="29" x14ac:dyDescent="0.35">
      <c r="A22" s="54" t="s">
        <v>467</v>
      </c>
      <c r="B22" s="96">
        <v>1</v>
      </c>
      <c r="C22" s="91" t="s">
        <v>468</v>
      </c>
      <c r="D22" s="91" t="s">
        <v>388</v>
      </c>
      <c r="E22" s="97" t="s">
        <v>469</v>
      </c>
      <c r="F22" s="93" t="s">
        <v>420</v>
      </c>
      <c r="G22" s="91" t="s">
        <v>470</v>
      </c>
      <c r="H22" s="54"/>
      <c r="I22" s="91" t="s">
        <v>461</v>
      </c>
      <c r="J22" s="54"/>
    </row>
    <row r="23" spans="1:10" ht="58" x14ac:dyDescent="0.35">
      <c r="A23" s="54" t="s">
        <v>467</v>
      </c>
      <c r="B23" s="96">
        <v>1</v>
      </c>
      <c r="C23" s="91" t="s">
        <v>471</v>
      </c>
      <c r="D23" s="91" t="s">
        <v>440</v>
      </c>
      <c r="E23" s="97" t="s">
        <v>469</v>
      </c>
      <c r="F23" s="93"/>
      <c r="G23" s="93" t="s">
        <v>473</v>
      </c>
      <c r="H23" s="54"/>
      <c r="I23" s="91" t="s">
        <v>461</v>
      </c>
      <c r="J23" s="91" t="s">
        <v>472</v>
      </c>
    </row>
    <row r="24" spans="1:10" ht="29" x14ac:dyDescent="0.35">
      <c r="A24" s="54" t="s">
        <v>467</v>
      </c>
      <c r="B24" s="96">
        <v>1</v>
      </c>
      <c r="C24" s="91" t="s">
        <v>474</v>
      </c>
      <c r="D24" s="91" t="s">
        <v>440</v>
      </c>
      <c r="E24" s="97" t="s">
        <v>469</v>
      </c>
      <c r="F24" s="93" t="s">
        <v>420</v>
      </c>
      <c r="G24" s="91" t="s">
        <v>470</v>
      </c>
      <c r="H24" s="54"/>
      <c r="I24" s="91" t="s">
        <v>461</v>
      </c>
      <c r="J24" s="91"/>
    </row>
    <row r="25" spans="1:10" ht="29" x14ac:dyDescent="0.35">
      <c r="A25" s="54" t="s">
        <v>467</v>
      </c>
      <c r="B25" s="96">
        <v>1</v>
      </c>
      <c r="C25" s="91" t="s">
        <v>475</v>
      </c>
      <c r="D25" s="91"/>
      <c r="E25" s="97" t="s">
        <v>469</v>
      </c>
      <c r="F25" s="93" t="s">
        <v>420</v>
      </c>
      <c r="G25" s="93" t="s">
        <v>408</v>
      </c>
      <c r="H25" s="54"/>
      <c r="I25" s="91" t="s">
        <v>461</v>
      </c>
      <c r="J25" s="91"/>
    </row>
    <row r="26" spans="1:10" ht="29" x14ac:dyDescent="0.35">
      <c r="A26" s="54" t="s">
        <v>476</v>
      </c>
      <c r="B26" s="96">
        <v>1</v>
      </c>
      <c r="C26" s="91" t="s">
        <v>477</v>
      </c>
      <c r="D26" s="54" t="s">
        <v>417</v>
      </c>
      <c r="E26" s="93" t="s">
        <v>478</v>
      </c>
      <c r="F26" s="93" t="s">
        <v>420</v>
      </c>
      <c r="G26" s="54"/>
      <c r="H26" s="54"/>
      <c r="I26" s="91" t="s">
        <v>461</v>
      </c>
      <c r="J26" s="91" t="s">
        <v>419</v>
      </c>
    </row>
    <row r="27" spans="1:10" ht="87" x14ac:dyDescent="0.35">
      <c r="A27" s="54" t="s">
        <v>479</v>
      </c>
      <c r="B27" s="96">
        <v>1</v>
      </c>
      <c r="C27" s="91" t="s">
        <v>480</v>
      </c>
      <c r="D27" s="54" t="s">
        <v>481</v>
      </c>
      <c r="E27" s="93" t="s">
        <v>482</v>
      </c>
      <c r="F27" s="93" t="s">
        <v>484</v>
      </c>
      <c r="G27" s="93" t="s">
        <v>485</v>
      </c>
      <c r="H27" s="54"/>
      <c r="I27" s="91" t="s">
        <v>461</v>
      </c>
      <c r="J27" s="91" t="s">
        <v>483</v>
      </c>
    </row>
    <row r="28" spans="1:10" ht="58" x14ac:dyDescent="0.35">
      <c r="A28" s="54" t="s">
        <v>486</v>
      </c>
      <c r="B28" s="96">
        <v>2</v>
      </c>
      <c r="C28" s="91" t="s">
        <v>487</v>
      </c>
      <c r="D28" s="54" t="s">
        <v>440</v>
      </c>
      <c r="E28" s="97" t="s">
        <v>418</v>
      </c>
      <c r="F28" s="93" t="s">
        <v>420</v>
      </c>
      <c r="G28" s="54"/>
      <c r="H28" s="54">
        <v>30</v>
      </c>
      <c r="I28" s="91"/>
      <c r="J28" s="93" t="s">
        <v>488</v>
      </c>
    </row>
    <row r="29" spans="1:10" ht="58" x14ac:dyDescent="0.35">
      <c r="A29" s="54" t="s">
        <v>489</v>
      </c>
      <c r="B29" s="96">
        <v>2</v>
      </c>
      <c r="C29" s="91" t="s">
        <v>490</v>
      </c>
      <c r="D29" s="54" t="s">
        <v>491</v>
      </c>
      <c r="E29" s="93" t="s">
        <v>492</v>
      </c>
      <c r="F29" s="97" t="s">
        <v>493</v>
      </c>
      <c r="G29" s="93" t="s">
        <v>494</v>
      </c>
      <c r="H29" s="54">
        <v>20</v>
      </c>
      <c r="I29" s="91" t="s">
        <v>461</v>
      </c>
      <c r="J29" s="91"/>
    </row>
    <row r="30" spans="1:10" ht="58" x14ac:dyDescent="0.35">
      <c r="A30" s="54" t="s">
        <v>373</v>
      </c>
      <c r="B30" s="96">
        <v>2</v>
      </c>
      <c r="C30" s="91" t="s">
        <v>495</v>
      </c>
      <c r="D30" s="54" t="s">
        <v>417</v>
      </c>
      <c r="E30" s="93" t="s">
        <v>496</v>
      </c>
      <c r="F30" s="93" t="s">
        <v>497</v>
      </c>
      <c r="G30" s="93" t="s">
        <v>498</v>
      </c>
      <c r="H30" s="54"/>
      <c r="I30" s="91" t="s">
        <v>499</v>
      </c>
      <c r="J30" s="91"/>
    </row>
    <row r="31" spans="1:10" x14ac:dyDescent="0.35">
      <c r="A31" s="99" t="s">
        <v>500</v>
      </c>
      <c r="B31" s="100"/>
      <c r="C31" s="101"/>
      <c r="D31" s="102"/>
      <c r="E31" s="102"/>
      <c r="F31" s="102"/>
      <c r="G31" s="102"/>
      <c r="H31" s="99"/>
      <c r="I31" s="102"/>
      <c r="J31" s="103"/>
    </row>
    <row r="32" spans="1:10" x14ac:dyDescent="0.35">
      <c r="B32" s="104"/>
    </row>
    <row r="33" spans="2:2" x14ac:dyDescent="0.35">
      <c r="B33" s="104"/>
    </row>
    <row r="34" spans="2:2" x14ac:dyDescent="0.35">
      <c r="B34" s="104"/>
    </row>
    <row r="35" spans="2:2" x14ac:dyDescent="0.35">
      <c r="B35" s="104"/>
    </row>
    <row r="36" spans="2:2" x14ac:dyDescent="0.35">
      <c r="B36" s="104"/>
    </row>
    <row r="37" spans="2:2" x14ac:dyDescent="0.35">
      <c r="B37" s="104"/>
    </row>
    <row r="38" spans="2:2" x14ac:dyDescent="0.35">
      <c r="B38" s="104"/>
    </row>
    <row r="39" spans="2:2" x14ac:dyDescent="0.35">
      <c r="B39" s="104"/>
    </row>
    <row r="40" spans="2:2" x14ac:dyDescent="0.35">
      <c r="B40" s="104"/>
    </row>
    <row r="41" spans="2:2" x14ac:dyDescent="0.35">
      <c r="B41" s="104"/>
    </row>
    <row r="42" spans="2:2" x14ac:dyDescent="0.35">
      <c r="B42" s="104"/>
    </row>
    <row r="43" spans="2:2" x14ac:dyDescent="0.35">
      <c r="B43" s="104"/>
    </row>
    <row r="44" spans="2:2" x14ac:dyDescent="0.35">
      <c r="B44" s="104"/>
    </row>
    <row r="45" spans="2:2" x14ac:dyDescent="0.35">
      <c r="B45" s="104"/>
    </row>
    <row r="46" spans="2:2" x14ac:dyDescent="0.35">
      <c r="B46" s="104"/>
    </row>
    <row r="47" spans="2:2" x14ac:dyDescent="0.35">
      <c r="B47" s="104"/>
    </row>
    <row r="48" spans="2:2" x14ac:dyDescent="0.35">
      <c r="B48" s="104"/>
    </row>
    <row r="49" spans="2:2" x14ac:dyDescent="0.35">
      <c r="B49" s="10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partenaires 1.B</vt:lpstr>
      <vt:lpstr>management 2019</vt:lpstr>
      <vt:lpstr>COM 2019</vt:lpstr>
      <vt:lpstr>A1-suivi des actions 19</vt:lpstr>
      <vt:lpstr>A2-GANTT</vt:lpstr>
      <vt:lpstr>A4- plan de COM20-21</vt:lpstr>
      <vt:lpstr>plan com détails</vt:lpstr>
      <vt:lpstr>plan extension soignants</vt:lpstr>
      <vt:lpstr>prestaires touchés 2019</vt:lpstr>
      <vt:lpstr>menu déroulant</vt:lpstr>
      <vt:lpstr>critères perform SPF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araedema</dc:creator>
  <cp:lastModifiedBy>araedema</cp:lastModifiedBy>
  <dcterms:created xsi:type="dcterms:W3CDTF">2019-10-31T11:05:10Z</dcterms:created>
  <dcterms:modified xsi:type="dcterms:W3CDTF">2020-04-30T11:53:53Z</dcterms:modified>
</cp:coreProperties>
</file>